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875" tabRatio="754" activeTab="1"/>
  </bookViews>
  <sheets>
    <sheet name="サービス名称の変更について" sheetId="1" r:id="rId1"/>
    <sheet name="お客様情報"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 name="code" sheetId="9" state="hidden" r:id="rId9"/>
  </sheets>
  <externalReferences>
    <externalReference r:id="rId12"/>
  </externalReferences>
  <definedNames>
    <definedName name="_3020">'code'!$C$2:$D$19</definedName>
    <definedName name="_3021">'code'!$C$108:$D$116</definedName>
    <definedName name="_3022">'code'!$C$25:$D$35</definedName>
    <definedName name="_3060">'code'!$C$20:$D$24</definedName>
    <definedName name="_3062">'code'!$C$36:$D$39</definedName>
    <definedName name="_3187">'code'!$C$50:$D$51</definedName>
    <definedName name="_3193">'code'!$C$41:$D$42</definedName>
    <definedName name="_4050">'code'!$C$44:$D$48</definedName>
    <definedName name="_4053">'code'!$C$53:$D$55</definedName>
    <definedName name="_4109">'code'!$F$118:$G$119</definedName>
    <definedName name="_ch3187">'code'!$F$50:$G$51</definedName>
    <definedName name="_ch3193">'code'!$F$41:$G$42</definedName>
    <definedName name="_ch3194">'code'!$F$73:$G$75</definedName>
    <definedName name="_ch3195">'code'!$F$90:$G$92</definedName>
    <definedName name="_ch3196">'code'!$F$77:$G$78</definedName>
    <definedName name="_ch3199">'code'!$F$80:$G$82</definedName>
    <definedName name="_ch3200">'code'!$F$57:$G$58</definedName>
    <definedName name="_ch3200_1">'code'!$F$67:$G$68</definedName>
    <definedName name="_ch3200_2">'code'!$F$70:$G$71</definedName>
    <definedName name="_ch3200_3">'code'!$F$94:$G$95</definedName>
    <definedName name="_ch3200_4">'code'!$F$97:$G$98</definedName>
    <definedName name="_ch3200_5">'code'!$F$100:$G$101</definedName>
    <definedName name="_ch3200_6">'code'!$F$103:$G$104</definedName>
    <definedName name="_ch3200_7">'code'!$F$106:$G$107</definedName>
    <definedName name="_ch3201">'code'!$F$87:$G$88</definedName>
    <definedName name="_ch3201_1">'code'!$F$84:$G$85</definedName>
    <definedName name="_ch4050">'code'!$F$44:$G$48</definedName>
    <definedName name="_ch4053">'code'!$F$53:$G$55</definedName>
    <definedName name="_xlnm._FilterDatabase" localSheetId="7" hidden="1">'値シート'!$A$1:$N$154</definedName>
    <definedName name="ki">'[1]base'!#REF!</definedName>
    <definedName name="list3022">'code'!$C$25:$C$35</definedName>
    <definedName name="_xlnm.Print_Area" localSheetId="0">'サービス名称の変更について'!$A$1:$AO$32</definedName>
    <definedName name="_xlnm.Print_Area" localSheetId="6">'個人情報取扱い'!$A$1:$AV$44</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43" authorId="0">
      <text>
        <r>
          <rPr>
            <sz val="9"/>
            <rFont val="ＭＳ Ｐゴシック"/>
            <family val="3"/>
          </rPr>
          <t>お客さまから受注した販売担当者の情報を記入してください.</t>
        </r>
      </text>
    </comment>
    <comment ref="W43"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<sst xmlns="http://schemas.openxmlformats.org/spreadsheetml/2006/main" count="1417" uniqueCount="902">
  <si>
    <t>引継ぎ利用区分</t>
  </si>
  <si>
    <t>引継ぎ利用を希望する</t>
  </si>
  <si>
    <t>引継ぎ利用を希望しない</t>
  </si>
  <si>
    <t>　引継ぎを希望するアカウント1　フリガナ(117)</t>
  </si>
  <si>
    <t>ｱｶｳﾝﾄ情報!W49</t>
  </si>
  <si>
    <t>ｱｶｳﾝﾄ情報!K51</t>
  </si>
  <si>
    <t>ｱｶｳﾝﾄ情報!H52</t>
  </si>
  <si>
    <t>ｱｶｳﾝﾄ情報!AE52</t>
  </si>
  <si>
    <t>ｱｶｳﾝﾄ情報!K53</t>
  </si>
  <si>
    <t>ｱｶｳﾝﾄ情報!H54</t>
  </si>
  <si>
    <t>ｱｶｳﾝﾄ情報!AE54</t>
  </si>
  <si>
    <t>ｱｶｳﾝﾄ情報!K55</t>
  </si>
  <si>
    <t>ｱｶｳﾝﾄ情報!H56</t>
  </si>
  <si>
    <t>ｱｶｳﾝﾄ情報!AE56</t>
  </si>
  <si>
    <t>ｱｶｳﾝﾄ情報!K57</t>
  </si>
  <si>
    <t>ｱｶｳﾝﾄ情報!H58</t>
  </si>
  <si>
    <t>ｱｶｳﾝﾄ情報!AE58</t>
  </si>
  <si>
    <t>ｱｶｳﾝﾄ情報!W62</t>
  </si>
  <si>
    <t>請求書送付先区分</t>
  </si>
  <si>
    <t>ご利用場所（設置場所）住所に同じ</t>
  </si>
  <si>
    <t>ご利用開始希望日</t>
  </si>
  <si>
    <t>第一
希望</t>
  </si>
  <si>
    <t>第二
希望</t>
  </si>
  <si>
    <t>第三
希望</t>
  </si>
  <si>
    <t>オプション（メールアドレス追加）同時申込みあり（有料）</t>
  </si>
  <si>
    <t>※オプション申込書をあわせてご提出ください。</t>
  </si>
  <si>
    <t>引継ぎを希望する
アカウント1</t>
  </si>
  <si>
    <t>引継ぎを希望する
アカウント2</t>
  </si>
  <si>
    <t>引継ぎを希望する
アカウント3</t>
  </si>
  <si>
    <t>引継ぎを希望する
アカウント4</t>
  </si>
  <si>
    <t>メールサーバ名</t>
  </si>
  <si>
    <t>利用しない</t>
  </si>
  <si>
    <t>利用する</t>
  </si>
  <si>
    <t>【販売担当者記入欄】</t>
  </si>
  <si>
    <t>お申込年月日</t>
  </si>
  <si>
    <t>お名前</t>
  </si>
  <si>
    <t>ご住所</t>
  </si>
  <si>
    <t>市区
町村</t>
  </si>
  <si>
    <t>丁目
番地</t>
  </si>
  <si>
    <t>記事欄</t>
  </si>
  <si>
    <t>ビル
名等</t>
  </si>
  <si>
    <t>申込受付部門</t>
  </si>
  <si>
    <t>電話番号</t>
  </si>
  <si>
    <t>開通済み</t>
  </si>
  <si>
    <t>設置場所での
ご利用電話番号</t>
  </si>
  <si>
    <t>受付ID</t>
  </si>
  <si>
    <t>受注案件ID</t>
  </si>
  <si>
    <t>サブ受注案件ID</t>
  </si>
  <si>
    <t>大字
通称名</t>
  </si>
  <si>
    <t>字名</t>
  </si>
  <si>
    <t>部課名</t>
  </si>
  <si>
    <t>担当者名</t>
  </si>
  <si>
    <t>設置場所に関する
連絡先</t>
  </si>
  <si>
    <t>請求に関する連絡先</t>
  </si>
  <si>
    <t>ウイルスチェックサービスを申込む（１メールアドレス毎に210円（税込）/月）</t>
  </si>
  <si>
    <t>他のＯＣＮ契約からメールアドレスの引継ぎを希望する</t>
  </si>
  <si>
    <t>他のＯＣＮ契約からPageON URLの引継ぎを希望する</t>
  </si>
  <si>
    <t>※故障等緊急時や認証ID／PW再通知申請等重要なお知らせ時の連絡先として使用します。</t>
  </si>
  <si>
    <t>NW技術担当者連絡先</t>
  </si>
  <si>
    <t>申込済み　→「フレッツ 光ネクスト」開通予定日</t>
  </si>
  <si>
    <t>有</t>
  </si>
  <si>
    <t>無</t>
  </si>
  <si>
    <t>をもって廃止することを承諾します。</t>
  </si>
  <si>
    <t xml:space="preserve">廃止希望年月日を記入ください </t>
  </si>
  <si>
    <t xml:space="preserve">廃止する回線のお客さま番号と </t>
  </si>
  <si>
    <t>廃止する</t>
  </si>
  <si>
    <r>
      <t>第2種OCN契約からの移行　</t>
    </r>
    <r>
      <rPr>
        <b/>
        <sz val="10"/>
        <rFont val="ＭＳ Ｐゴシック"/>
        <family val="3"/>
      </rPr>
      <t>※廃止を希望する第2種OCN契約情報（移行申込の際は必須）</t>
    </r>
  </si>
  <si>
    <t>N</t>
  </si>
  <si>
    <t>を</t>
  </si>
  <si>
    <r>
      <t>●メールアカウント／PageON URLの引継ぎ有無</t>
    </r>
    <r>
      <rPr>
        <sz val="11"/>
        <rFont val="ＭＳ Ｐゴシック"/>
        <family val="3"/>
      </rPr>
      <t xml:space="preserve"> </t>
    </r>
  </si>
  <si>
    <r>
      <t>→</t>
    </r>
    <r>
      <rPr>
        <sz val="9"/>
        <rFont val="ＭＳ Ｐゴシック"/>
        <family val="3"/>
      </rPr>
      <t xml:space="preserve"> </t>
    </r>
  </si>
  <si>
    <r>
      <t>１. NTT東日本/西日本「フレッツ 光ネクスト」申込み状況（必須）</t>
    </r>
    <r>
      <rPr>
        <b/>
        <sz val="11"/>
        <rFont val="ＭＳ Ｐゴシック"/>
        <family val="3"/>
      </rPr>
      <t xml:space="preserve">  
</t>
    </r>
    <r>
      <rPr>
        <sz val="9"/>
        <rFont val="ＭＳ Ｐゴシック"/>
        <family val="3"/>
      </rPr>
      <t>　NTT東日本/西日本会社のフレッツ 光ネクストが開通、ないし工事予定日が確定済みでない場合は受付できませんので予めご了承ください。</t>
    </r>
  </si>
  <si>
    <t>ＯＣＮ提供メニュー</t>
  </si>
  <si>
    <t>ＯＣＮ認証ドメイン</t>
  </si>
  <si>
    <t>①</t>
  </si>
  <si>
    <t>３. お申込み者情報（必須）</t>
  </si>
  <si>
    <t>フリガナ</t>
  </si>
  <si>
    <t>〒</t>
  </si>
  <si>
    <t>都道
府県</t>
  </si>
  <si>
    <t>Ｆ</t>
  </si>
  <si>
    <t>ＦＡＸ</t>
  </si>
  <si>
    <t>E-Mail</t>
  </si>
  <si>
    <t>４.お客さま情報（必須）</t>
  </si>
  <si>
    <t>ＦＡＸ</t>
  </si>
  <si>
    <t>E-Mail</t>
  </si>
  <si>
    <t xml:space="preserve">
</t>
  </si>
  <si>
    <t>フリガナ</t>
  </si>
  <si>
    <t>（ﾌﾘｶﾞﾅ）</t>
  </si>
  <si>
    <t>N</t>
  </si>
  <si>
    <t>（ﾌﾘｶﾞﾅ）</t>
  </si>
  <si>
    <t>＠</t>
  </si>
  <si>
    <t>【</t>
  </si>
  <si>
    <t>】</t>
  </si>
  <si>
    <t>.ocn.ne.jp</t>
  </si>
  <si>
    <r>
      <t xml:space="preserve">　５－３.ＰａｇｅＯＮ情報
</t>
    </r>
    <r>
      <rPr>
        <sz val="9"/>
        <rFont val="ＭＳ Ｐゴシック"/>
        <family val="3"/>
      </rPr>
      <t>　</t>
    </r>
    <r>
      <rPr>
        <sz val="10"/>
        <rFont val="ＭＳ Ｐゴシック"/>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</si>
  <si>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６. 付加サービス情報（必須）</t>
  </si>
  <si>
    <t>＊ペイオンサービスの利用を希望される場合は、OCNメールアカウントの申込みが必須となります。</t>
  </si>
  <si>
    <t>NTTグループカード</t>
  </si>
  <si>
    <t>VISA</t>
  </si>
  <si>
    <t>MasterCard</t>
  </si>
  <si>
    <t>JCB</t>
  </si>
  <si>
    <t>AMEX</t>
  </si>
  <si>
    <t>UC</t>
  </si>
  <si>
    <t>DC</t>
  </si>
  <si>
    <t>UFJCard</t>
  </si>
  <si>
    <t>DinersClub</t>
  </si>
  <si>
    <t>NICOS</t>
  </si>
  <si>
    <t>SAISON</t>
  </si>
  <si>
    <t>CF</t>
  </si>
  <si>
    <t>BC</t>
  </si>
  <si>
    <t>OMC</t>
  </si>
  <si>
    <t>KC</t>
  </si>
  <si>
    <t>Orico</t>
  </si>
  <si>
    <t>ライフ</t>
  </si>
  <si>
    <t>イオンクレジット</t>
  </si>
  <si>
    <t>お客さま区分</t>
  </si>
  <si>
    <t>法人</t>
  </si>
  <si>
    <t>旧業務用(持ち株会社)</t>
  </si>
  <si>
    <t>個人</t>
  </si>
  <si>
    <t>外国公館等</t>
  </si>
  <si>
    <t>国・地方自治体</t>
  </si>
  <si>
    <t>業務用</t>
  </si>
  <si>
    <t>在日米軍</t>
  </si>
  <si>
    <t>Com第一法人営業本部</t>
  </si>
  <si>
    <t>11</t>
  </si>
  <si>
    <t>窓口</t>
  </si>
  <si>
    <t>Com第二法人営業本部</t>
  </si>
  <si>
    <t>12</t>
  </si>
  <si>
    <t>通営</t>
  </si>
  <si>
    <t>Com関西営業本部</t>
  </si>
  <si>
    <t>13</t>
  </si>
  <si>
    <t>ネットワーク営業</t>
  </si>
  <si>
    <t>Comチャネル営業本部</t>
  </si>
  <si>
    <t>14</t>
  </si>
  <si>
    <t>Com一般</t>
  </si>
  <si>
    <t>15</t>
  </si>
  <si>
    <t>テレマ直営</t>
  </si>
  <si>
    <t>Comビジネスパートナー</t>
  </si>
  <si>
    <t>18</t>
  </si>
  <si>
    <t>テレマ委託</t>
  </si>
  <si>
    <t>Comバリューパートナー</t>
  </si>
  <si>
    <t>19</t>
  </si>
  <si>
    <t>販売パートナー</t>
  </si>
  <si>
    <t>Comバリューアドバイザー</t>
  </si>
  <si>
    <t>20</t>
  </si>
  <si>
    <t>法人営業</t>
  </si>
  <si>
    <t>NTT東日本</t>
  </si>
  <si>
    <t>16</t>
  </si>
  <si>
    <t>法営本</t>
  </si>
  <si>
    <t>NTT西日本</t>
  </si>
  <si>
    <t>17</t>
  </si>
  <si>
    <t>その他</t>
  </si>
  <si>
    <t>09</t>
  </si>
  <si>
    <t>代理店</t>
  </si>
  <si>
    <t>注文区分</t>
  </si>
  <si>
    <t>新規</t>
  </si>
  <si>
    <t>01</t>
  </si>
  <si>
    <t>変更（新側）</t>
  </si>
  <si>
    <t>02</t>
  </si>
  <si>
    <t>変更（旧側）</t>
  </si>
  <si>
    <t>03</t>
  </si>
  <si>
    <t>廃止</t>
  </si>
  <si>
    <t>04</t>
  </si>
  <si>
    <t>項目名</t>
  </si>
  <si>
    <t>プルダウン内容</t>
  </si>
  <si>
    <t>プルダウン内容（システム）</t>
  </si>
  <si>
    <t>クレジットカード種別</t>
  </si>
  <si>
    <t>お客様対応部門 組織区分</t>
  </si>
  <si>
    <t>シート名</t>
  </si>
  <si>
    <t>項目名A</t>
  </si>
  <si>
    <t>項目名B</t>
  </si>
  <si>
    <t>項目名C</t>
  </si>
  <si>
    <t>値</t>
  </si>
  <si>
    <t>補助式（セル参照等）</t>
  </si>
  <si>
    <t>申込書ID</t>
  </si>
  <si>
    <t>②</t>
  </si>
  <si>
    <t>OCN ビジネスパックVPN</t>
  </si>
  <si>
    <t>・</t>
  </si>
  <si>
    <t>本サービスは、PCパック、モバイルパックには対応しておりません。PCパックをご利用のお客さまが本サービスに移行する際は、解約の扱いとなり、所定の違約金をいただきます。</t>
  </si>
  <si>
    <t>移行処理は廃止・新設となりますので、OCNお客さま番号、インターネット接続用ID、及びパスワードは変更となります。その他のOCN契約から移行（切り替え）する場合はダイヤルアクセス移行用ではなく、ご利用中のサービスの廃止申込書と別に準備している新規申込用にてお申込みください。</t>
  </si>
  <si>
    <t>※太線枠内全項目を黒のボールペンで記入するとともに、該当項目に「レ」にてチェックください。</t>
  </si>
  <si>
    <t>※</t>
  </si>
  <si>
    <t>ダイヤルアクセスからの移行は廃止・新設となります。廃止側契約の定額利用料の扱いについては、本契約のご利用開始とは別に指定いただく廃止希望年月日をもって計算請求させていただきます。口座振替をご希望の場合、改めて口座振替手続きが必要となります。</t>
  </si>
  <si>
    <t xml:space="preserve">ペイオンについては、継続利用いただくことはできません。改めてお申込みいただくことにより、ご利用が可能となります。 </t>
  </si>
  <si>
    <t>廃止予定日以降（当日含む）、ご利用開始のための工事完了後にキャンセル（申込み前の状態への切り戻し）はできません。</t>
  </si>
  <si>
    <t>NTT東日本・西日本会社及び弊社には改めて申込み手続きいただきます事を予めご了承いただきます。（新規加入時同様の日数が必要）</t>
  </si>
  <si>
    <r>
      <t>申込者（契約者）</t>
    </r>
  </si>
  <si>
    <t>設置場所住所</t>
  </si>
  <si>
    <t>NTT東日本／西日本会社の提供する「フレッツ」サービスを設置される住所を記入ください。</t>
  </si>
  <si>
    <t>販売チャネルコード
（販売代理店番号）</t>
  </si>
  <si>
    <t>お客さま区分</t>
  </si>
  <si>
    <t>共通顧客ID</t>
  </si>
  <si>
    <t>５－１.　メールアカウント情報</t>
  </si>
  <si>
    <t>本項目に引継ぎを希望するメールアカウントを記入いただく事はできません。</t>
  </si>
  <si>
    <t xml:space="preserve">本サービスで提供するメールアカウント数は１契約につき最大4アカウントまでとなります。＜基本:１個（無料） 追加:３個（有料）＞ </t>
  </si>
  <si>
    <t>本申込書では、基本料金内で利用いただける１のアカウントをお申込みいただくことができます。</t>
  </si>
  <si>
    <t>（下記のオプション同時申込みの有無を必ずご選択ください）</t>
  </si>
  <si>
    <t>ご利用開始後にメールアドレスの追加／変更／削除を希望される場合には、OCNホームページからお申込みください。</t>
  </si>
  <si>
    <t>http://www.ocn.ne.jp/business/support/index.html</t>
  </si>
  <si>
    <t>【アカウント使用文字制限等】</t>
  </si>
  <si>
    <t>必ず3文字以上20文字以内で左詰めでご記入ください。（第3希望まで必ずご記入ください）</t>
  </si>
  <si>
    <t>アルファベットは小文字で記入いただきます。必ずフリガナを振ってご記入ください。</t>
  </si>
  <si>
    <t>先頭文字は英小文字のみ、最後の文字は英小文字、数字のみとなります。</t>
  </si>
  <si>
    <t>「ocn」等で始まるアカウント、「-t」で終わるアカウントはご利用いただけません。</t>
  </si>
  <si>
    <t>【xxx＠???.ocn.ne.jpの選定】</t>
  </si>
  <si>
    <t>＠マーク以下のメールサーバ名及びメールパスワードについては、ＯＣＮが自動選定します。</t>
  </si>
  <si>
    <t>ご利用開始後にアカウント追加、変更をお申込みの場合も同様に＠以下のメールサーバ名をお客さまで指定いただくことはできません。</t>
  </si>
  <si>
    <t>メールアドレス毎に＠以下が異なる場合もありますことを、予めご了承いただきます。</t>
  </si>
  <si>
    <t>５－２. 引継ぎメールアカウント情報</t>
  </si>
  <si>
    <t>他のOCN契約で利用中のOCNメールアドレスを本契約で引き続きご利用いただくことができます。引継ぎをご希望のお客さまは、以下の「他のOCN契約からメールアドレスの引継ぎを希望する」をチェックのうえ、引継ぎ元のOCNお客さま番号と引継ぎを希望するメールアカウント・メールサーバ名を記入ください。</t>
  </si>
  <si>
    <t>ご契約者が同一の場合のみ、継続利用（引継ぎ）いただくことができます。ご契約が第3者からの引継ぎはできません。</t>
  </si>
  <si>
    <t>ウイルスチェックサービス・メールパスワードについては、現在のご契約内容をそのまま引継ぎます。</t>
  </si>
  <si>
    <t>OCNダイヤルアクセス契約等を廃止して本サービスに移行される場合、ペイオンについては、継続利用いただくことはできません。</t>
  </si>
  <si>
    <t>改めてお申込みいただくことによりご利用が可能となります。</t>
  </si>
  <si>
    <t>本サービスにおいてOCNダイヤルアクセス等の「迷惑メールブロックサービス」はご利用頂けません。また、「隔離ボックス」中のメールは閲覧が出来なくなりますので、必要に応じ、事前に保存・転送等のご対応をお願い致します。</t>
  </si>
  <si>
    <t>接続先VPN番号</t>
  </si>
  <si>
    <t>V</t>
  </si>
  <si>
    <r>
      <t xml:space="preserve">※個人の場合は戸籍上のお名前ご住所、法人の場合は登記簿上の正式名称および住所にてご記入ください。
</t>
    </r>
    <r>
      <rPr>
        <b/>
        <sz val="9"/>
        <rFont val="ＭＳ Ｐゴシック"/>
        <family val="3"/>
      </rPr>
      <t>※必ずご捺印ください。</t>
    </r>
  </si>
  <si>
    <t>都道
府県</t>
  </si>
  <si>
    <t>SOPCS表示形式</t>
  </si>
  <si>
    <t>FIRST_OPEN_HOPE_DATE</t>
  </si>
  <si>
    <t>当初開通希望年月日</t>
  </si>
  <si>
    <t>CUSTOMER_NO</t>
  </si>
  <si>
    <t>お客様番号</t>
  </si>
  <si>
    <t>START_HOPE_DATE</t>
  </si>
  <si>
    <t>ご利用開始希望年月日（変更／廃止希望年月日）</t>
  </si>
  <si>
    <t>CUSTOMER_NAME</t>
  </si>
  <si>
    <t>契約者名</t>
  </si>
  <si>
    <t>SETTING_BRANCH_NAME</t>
  </si>
  <si>
    <t>設置場所事業所名</t>
  </si>
  <si>
    <t>SALES_SECTION_KIND</t>
  </si>
  <si>
    <t>販売部門区分</t>
  </si>
  <si>
    <t>SALES_BRANCH_ID</t>
  </si>
  <si>
    <t>販売事業所コード</t>
  </si>
  <si>
    <t>SJ_UKETSUKE_ID</t>
  </si>
  <si>
    <t>受付ID(100)</t>
  </si>
  <si>
    <t>SJ_PROJECT_ID</t>
  </si>
  <si>
    <t>受注案件ID(100)</t>
  </si>
  <si>
    <t>SJ_SUB_PROJECT_ID</t>
  </si>
  <si>
    <t>サブ受注案件ID(100)</t>
  </si>
  <si>
    <t>CJ_MOUSIKOMI_DATE</t>
  </si>
  <si>
    <t>お申込年月日(100)</t>
  </si>
  <si>
    <t>JO3_1_263</t>
  </si>
  <si>
    <t>ご利用開始希望日(100)</t>
  </si>
  <si>
    <t>JO3_1_134</t>
  </si>
  <si>
    <t>■■第2種OCN契約からの移行申込みのお客様（101）</t>
  </si>
  <si>
    <t>END_SIDE_CUSTOMER_NO</t>
  </si>
  <si>
    <t>　OCNお客様契約番号（101）</t>
  </si>
  <si>
    <t>MOVE_END_DATE</t>
  </si>
  <si>
    <t>　廃止希望年月日（101）</t>
  </si>
  <si>
    <t>JO3_1_358</t>
  </si>
  <si>
    <t>■■メールアカウント／PageON URLの引継ぎ有無(102)</t>
  </si>
  <si>
    <t>HAK_AC_SUCCESSION</t>
  </si>
  <si>
    <t>　メールアカウント／PageON URLの引継ぎ　無（102）</t>
  </si>
  <si>
    <t>HAK_AC_NO_SUCCESSION</t>
  </si>
  <si>
    <t>　メールアカウント／PageON URLの引継ぎ　有（102）</t>
  </si>
  <si>
    <t>JO3_1_360</t>
  </si>
  <si>
    <t>■■NTT東日本／西日本「フレッツ光ネクスト」申込み状況(必須)(103)</t>
  </si>
  <si>
    <t>FLETS_START_MOUSHIKOMI</t>
  </si>
  <si>
    <t>　フレッツ開通・申込み状況(103)</t>
  </si>
  <si>
    <t>SJ_KIBOU_DATE</t>
  </si>
  <si>
    <t>　「フレッツ光ネクスト」開通予定日(103)</t>
  </si>
  <si>
    <t>JO3_1_362</t>
  </si>
  <si>
    <t>■■NTT東日本／西日本「フレッツ光ネクスト」契約タイプ(必須)(104)</t>
  </si>
  <si>
    <t>TYPE_FLETS_HIKARI_NEXT</t>
  </si>
  <si>
    <t>　契約タイプ(フレッツ光ネクスト)(104)</t>
  </si>
  <si>
    <t>JO3_1_268</t>
  </si>
  <si>
    <t>■■お申込み者情報(必須)(105)</t>
  </si>
  <si>
    <t>CJ_KANA</t>
  </si>
  <si>
    <t>　フリガナ(105)</t>
  </si>
  <si>
    <t>JO3_1_381</t>
  </si>
  <si>
    <t>　お名前(105)</t>
  </si>
  <si>
    <t>CJ_YUBIN_1</t>
  </si>
  <si>
    <t>　〒1　(105)</t>
  </si>
  <si>
    <t>CJ_YUBIN_2</t>
  </si>
  <si>
    <t>　〒2　(105)</t>
  </si>
  <si>
    <t>CJ_TODOFUKEN</t>
  </si>
  <si>
    <t>　都道府県(105)</t>
  </si>
  <si>
    <t>CJ_SIKUGUN</t>
  </si>
  <si>
    <t>　市区町村(105)</t>
  </si>
  <si>
    <t>CJ_ADDRESS_1</t>
  </si>
  <si>
    <t>　住所１　(105)</t>
  </si>
  <si>
    <t>CJ_ADDRESS_2</t>
  </si>
  <si>
    <t>　大字通称名(105)</t>
  </si>
  <si>
    <t>CJ_ADDRESS_3</t>
  </si>
  <si>
    <t>　字名(105)</t>
  </si>
  <si>
    <t>CJ_ADDRESS_4</t>
  </si>
  <si>
    <t>　丁目番地(105)</t>
  </si>
  <si>
    <t>CJ_ADDRESS_5</t>
  </si>
  <si>
    <t>　ビル名等(105)</t>
  </si>
  <si>
    <t>CJ_ADDRESS_6</t>
  </si>
  <si>
    <t>　F(105)</t>
  </si>
  <si>
    <t>JO3_1_320</t>
  </si>
  <si>
    <t>■■事務担当者&lt;お申込に関するご連絡先&gt;（106）</t>
  </si>
  <si>
    <t>CJ_R_BUMON</t>
  </si>
  <si>
    <t>　部課名(106)</t>
  </si>
  <si>
    <t>CJ_R_TANTO</t>
  </si>
  <si>
    <t>　担当者名(106)</t>
  </si>
  <si>
    <t>CJ_R_TEL</t>
  </si>
  <si>
    <t>　TEL(106)</t>
  </si>
  <si>
    <t>CJ_R_FAX</t>
  </si>
  <si>
    <t>　FAX(106)</t>
  </si>
  <si>
    <t>CJ_R_EMAIL</t>
  </si>
  <si>
    <t>　E-Mail(106)</t>
  </si>
  <si>
    <t>JO3_1_406</t>
  </si>
  <si>
    <t>■■お客さま情報　設置場所情報（必須）(107)</t>
  </si>
  <si>
    <t>SETTING_ADDRESS_CHOICE</t>
  </si>
  <si>
    <t>　選択区分(107)</t>
  </si>
  <si>
    <t>CJ_SETUBA_YUBIN_1</t>
  </si>
  <si>
    <t>　〒1　(107)</t>
  </si>
  <si>
    <t>CJ_SETUBA_YUBIN_2</t>
  </si>
  <si>
    <t>　〒2　(107)</t>
  </si>
  <si>
    <t>CJ_SETUBA_TODOFUKEN</t>
  </si>
  <si>
    <t>　都道府県(107)</t>
  </si>
  <si>
    <t>CJ_SETUBA_SIKUGUN</t>
  </si>
  <si>
    <t>　市区町村(107)</t>
  </si>
  <si>
    <t>CJ_SETUBA_ADDRESS_1</t>
  </si>
  <si>
    <t>　住所１　(107)</t>
  </si>
  <si>
    <t>CJ_SETUBA_ADDRESS_2</t>
  </si>
  <si>
    <t>　大字通称名(107)</t>
  </si>
  <si>
    <t>CJ_SETUBA_ADDRESS_3</t>
  </si>
  <si>
    <t>　字名(107)</t>
  </si>
  <si>
    <t>CJ_SETUBA_ADDRESS_4</t>
  </si>
  <si>
    <t>　丁目番地(107)</t>
  </si>
  <si>
    <t>CJ_SETUBA_KATAGAKI</t>
  </si>
  <si>
    <t>　ビル名等(107)</t>
  </si>
  <si>
    <t>CJ_SETUBA_ADDRESS_6</t>
  </si>
  <si>
    <t>　F(107)</t>
  </si>
  <si>
    <t>JO3_1_335</t>
  </si>
  <si>
    <t>■■設置場所事業所名(121)</t>
  </si>
  <si>
    <t>JO3_1_391</t>
  </si>
  <si>
    <t>　設置場所事業所名(121)</t>
  </si>
  <si>
    <t>JO3_1_387</t>
  </si>
  <si>
    <t>■■設置場所でのご利用電話番号（108）</t>
  </si>
  <si>
    <t>SETTING_TEL</t>
  </si>
  <si>
    <t>　電話番号(108)</t>
  </si>
  <si>
    <t>JO3_1_393</t>
  </si>
  <si>
    <t>■■設置場所に関する連絡先(109)</t>
  </si>
  <si>
    <t>SETTING_REF_R_SEL</t>
  </si>
  <si>
    <t>　ご利用場所（設置場所）に関する連絡先　選択区分(109)</t>
  </si>
  <si>
    <t>CJ_SETUBA_TANTO</t>
  </si>
  <si>
    <t>　お名前(109)</t>
  </si>
  <si>
    <t>CJ_SETUBA_TEL</t>
  </si>
  <si>
    <t>　電話番号(109)</t>
  </si>
  <si>
    <t>JO3_1_395</t>
  </si>
  <si>
    <t>■■NW技術担当者連絡先（110）</t>
  </si>
  <si>
    <t>HN_CJ_NW_R_SEL</t>
  </si>
  <si>
    <t>　ネットワーク技術担当者連絡先　選択区分(110)</t>
  </si>
  <si>
    <t>CJ_NW_TANTO</t>
  </si>
  <si>
    <t>　お名前(110)</t>
  </si>
  <si>
    <t>CJ_NW_TANTO_TEL</t>
  </si>
  <si>
    <t>　電話番号(110)</t>
  </si>
  <si>
    <t>CJ_NW_TANTO_FAX</t>
  </si>
  <si>
    <t>　FAX(110)</t>
  </si>
  <si>
    <t>CJ_NW_TANTO_EMAIL</t>
  </si>
  <si>
    <t>　E-Mail((110)</t>
  </si>
  <si>
    <t>JO3_1_444</t>
  </si>
  <si>
    <t>■■お支払い方法（111）</t>
  </si>
  <si>
    <t>SIHARAI_SEL</t>
  </si>
  <si>
    <t>　お支払い方法　選択区分(111)</t>
  </si>
  <si>
    <t>CJ_CARD_KIGEN_TUKI</t>
  </si>
  <si>
    <t>　カード有効期限　月(111)</t>
  </si>
  <si>
    <t>CJ_CARD_KIGEN_NEN</t>
  </si>
  <si>
    <t>　カード有効期限　年(111)</t>
  </si>
  <si>
    <t>CJ_CARD_TYPE</t>
  </si>
  <si>
    <t>　カード種類(111)</t>
  </si>
  <si>
    <t>CJ_CARD_NUM_1</t>
  </si>
  <si>
    <t>　カード番号1　(111)</t>
  </si>
  <si>
    <t>CJ_CARD_NUM_2</t>
  </si>
  <si>
    <t>　カード番号2　(111)</t>
  </si>
  <si>
    <t>CJ_CARD_NUM_3</t>
  </si>
  <si>
    <t>　カード番号3　(111)</t>
  </si>
  <si>
    <t>CJ_CARD_NUM_4</t>
  </si>
  <si>
    <t>　カード番号4　(111)</t>
  </si>
  <si>
    <t>CJ_CARD_SHOYUSHA_R</t>
  </si>
  <si>
    <t>　カード所有者名（ローマ字）(111)</t>
  </si>
  <si>
    <t>JO3_1_399</t>
  </si>
  <si>
    <t>■■請求書送付先住所（112）</t>
  </si>
  <si>
    <t>SEIKYU_SEL</t>
  </si>
  <si>
    <t>　請求書送付先　選択区分(112)</t>
  </si>
  <si>
    <t>CJ_SEIKYU_YUBIN_1</t>
  </si>
  <si>
    <t>　〒1　(112)</t>
  </si>
  <si>
    <t>CJ_SEIKYU_YUBIN_2</t>
  </si>
  <si>
    <t>　〒2　(112)</t>
  </si>
  <si>
    <t>CJ_SEIKYU_TODOFUKEN</t>
  </si>
  <si>
    <t>　都道府県(112)</t>
  </si>
  <si>
    <t>CJ_SEIKYU_SIKUGUN</t>
  </si>
  <si>
    <t>　市区町村(112)</t>
  </si>
  <si>
    <t>CJ_SEIKYU_ADDRESS_1</t>
  </si>
  <si>
    <t>　住所１　(112)</t>
  </si>
  <si>
    <t>CJ_SEIKYU_ADDRESS_2</t>
  </si>
  <si>
    <t>　大字通称名(112)</t>
  </si>
  <si>
    <t>CJ_SEIKYU_ADDRESS_3</t>
  </si>
  <si>
    <t>　字名(112)</t>
  </si>
  <si>
    <t>CJ_SEIKYU_ADDRESS_4</t>
  </si>
  <si>
    <t>　丁目番地(112)</t>
  </si>
  <si>
    <t>CJ_SEIKYU_ADDRESS_5</t>
  </si>
  <si>
    <t>　ビル名等(112)</t>
  </si>
  <si>
    <t>CJ_SEIKYU_ADDRESS_6</t>
  </si>
  <si>
    <t>　F(112)</t>
  </si>
  <si>
    <t>CJ_SEIKYU_KANA</t>
  </si>
  <si>
    <t>　請求書送付先　宛先　フリガナ（112）</t>
  </si>
  <si>
    <t>CJ_SEIKYU_NAME</t>
  </si>
  <si>
    <t>　請求書送付先　宛先（112）</t>
  </si>
  <si>
    <t>JO3_1_442</t>
  </si>
  <si>
    <t>■■請求に関する連絡先（114）</t>
  </si>
  <si>
    <t>CJ_SEIKYU_TANTO</t>
  </si>
  <si>
    <t>　お名前(114)</t>
  </si>
  <si>
    <t>CJ_SEIKYU_TEL</t>
  </si>
  <si>
    <t>　電話番号(114)</t>
  </si>
  <si>
    <t>JO3_1_524</t>
  </si>
  <si>
    <t>■■ご利用案内送付先（115）</t>
  </si>
  <si>
    <t>ANNAI_SEL</t>
  </si>
  <si>
    <t>　「ご利用内容のご案内」送付先　選択区分（115）</t>
  </si>
  <si>
    <t>JO3_1_273</t>
  </si>
  <si>
    <t>■■メールアカウント・PageON情報(116)</t>
  </si>
  <si>
    <t>AJ_AC1_K</t>
  </si>
  <si>
    <t>　第一希望・フリガナ(116)</t>
  </si>
  <si>
    <t>AJ_AC1</t>
  </si>
  <si>
    <t>　第一希望(116)</t>
  </si>
  <si>
    <t>AJ_AC2_K</t>
  </si>
  <si>
    <t>　第二希望・フリガナ(116)</t>
  </si>
  <si>
    <t>AJ_AC2</t>
  </si>
  <si>
    <t>　第二希望(116)</t>
  </si>
  <si>
    <t>AJ_AC3_K</t>
  </si>
  <si>
    <t>　第三希望・フリガナ(116)</t>
  </si>
  <si>
    <t>AJ_AC3</t>
  </si>
  <si>
    <t>　第三希望(116)</t>
  </si>
  <si>
    <t>AJ_VIRUS_CHECK_SERVICE</t>
  </si>
  <si>
    <t>　ウイルスチェックサービスを申込む(116)</t>
  </si>
  <si>
    <t>AJ_OPTION_SERVICE</t>
  </si>
  <si>
    <t>　オプション（メールアドレス追加）同時申込みあり(116)</t>
  </si>
  <si>
    <t>JO3_1_051</t>
  </si>
  <si>
    <t>■■既契約回線からの引継ぎ希望メールアドレス（117）</t>
  </si>
  <si>
    <t>AC_SUCCESSION_SEL</t>
  </si>
  <si>
    <t>　他のＯＣＮ契約からメールアドレスの引継ぎを希望する（117）</t>
  </si>
  <si>
    <t>HAK_CUST_NUM</t>
  </si>
  <si>
    <t>　引継ぎ元のお客様番号（117）</t>
  </si>
  <si>
    <t>HAK_AC01_K</t>
  </si>
  <si>
    <t>HAK_AC01</t>
  </si>
  <si>
    <t>　引継ぎを希望するアカウント1　(117)</t>
  </si>
  <si>
    <t>HAK_AC01_SV</t>
  </si>
  <si>
    <t>　引継ぎを希望するアカウント1　メールサーバー名(117)</t>
  </si>
  <si>
    <t>HAK_AC02_K</t>
  </si>
  <si>
    <t>　引継ぎを希望するアカウント2　フリガナ(117)</t>
  </si>
  <si>
    <t>HAK_AC02</t>
  </si>
  <si>
    <t>　引継ぎを希望するアカウント2　(117)</t>
  </si>
  <si>
    <t>HAK_AC02_SV</t>
  </si>
  <si>
    <t>　引継ぎを希望するアカウント2　メールサーバー名(117)</t>
  </si>
  <si>
    <t>HAK_AC03_K</t>
  </si>
  <si>
    <t>　引継ぎを希望するアカウント3　フリガナ(117)</t>
  </si>
  <si>
    <t>HAK_AC03</t>
  </si>
  <si>
    <t>　引継ぎを希望するアカウント3　(117)</t>
  </si>
  <si>
    <t>HAK_AC03_SV</t>
  </si>
  <si>
    <t>　引継ぎを希望するアカウント3　メールサーバー名(117)</t>
  </si>
  <si>
    <t>HAK_AC04_K</t>
  </si>
  <si>
    <t>　引継ぎを希望するアカウント4　フリガナ(117)</t>
  </si>
  <si>
    <t>HAK_AC04</t>
  </si>
  <si>
    <t>　引継ぎを希望するアカウント4　(117)</t>
  </si>
  <si>
    <t>HAK_AC04_SV</t>
  </si>
  <si>
    <t>　引継ぎを希望するアカウント4　メールサーバー名(117)</t>
  </si>
  <si>
    <t>JO3_1_053</t>
  </si>
  <si>
    <t>■■既契約回線からの引継ぎ　PageON　URL（118）</t>
  </si>
  <si>
    <t>PAGEON_WISH_SEL</t>
  </si>
  <si>
    <t>　引継ぎ利用を希望する（118）</t>
  </si>
  <si>
    <t>HAK_PAGEON_CUST_NUM</t>
  </si>
  <si>
    <t>　引継ぎ元OCNお客様契約番号（118）</t>
  </si>
  <si>
    <t>JO3_1_269</t>
  </si>
  <si>
    <t>■■付加サービス情報(119)</t>
  </si>
  <si>
    <t>PAYON_SEL</t>
  </si>
  <si>
    <t>　ペイオンサービス　利用有無(119)</t>
  </si>
  <si>
    <t>IPV6_CONNECT_SRV_USE_FLG</t>
  </si>
  <si>
    <t>　Ipv6トンネル接続サービス利用有無(119)</t>
  </si>
  <si>
    <t>OCN_BP_VPN_USE_FLG</t>
  </si>
  <si>
    <t>　OCNビジネスパックVPN利用有無(119)</t>
  </si>
  <si>
    <t>DOT_PHONE_USE_SEL</t>
  </si>
  <si>
    <t>　.Phone IP Centrex利用有無(119)</t>
  </si>
  <si>
    <t>OCN_PCPATROL_USE_SEL</t>
  </si>
  <si>
    <t>JO3_1_091</t>
  </si>
  <si>
    <t>■■販売担当者記入欄（120）</t>
  </si>
  <si>
    <t>JO3_1_045</t>
  </si>
  <si>
    <t>　販売チャネルコード(120)</t>
  </si>
  <si>
    <t>CUSTOMER_KIND</t>
  </si>
  <si>
    <t>　お客様区分(120)</t>
  </si>
  <si>
    <t>BRANCH_NAME</t>
  </si>
  <si>
    <t>　お客様対応部門　所属(120)</t>
  </si>
  <si>
    <t>JO3_1_044</t>
  </si>
  <si>
    <t>　お客様対応部門　組織区分(120)</t>
  </si>
  <si>
    <t>USER_NAME</t>
  </si>
  <si>
    <t>　お客様対応部門　名前(120)</t>
  </si>
  <si>
    <t>USER_TEL</t>
  </si>
  <si>
    <t>　お客様対応部門　TEL(120)</t>
  </si>
  <si>
    <t>FAX_NO</t>
  </si>
  <si>
    <t>　お客様対応部門　FAX(120)</t>
  </si>
  <si>
    <t>USER_EMAIL</t>
  </si>
  <si>
    <t>　お客様対応部門　E-Mail(120)</t>
  </si>
  <si>
    <t>RECEPT_BELONG</t>
  </si>
  <si>
    <t>　申込受付部門　所属(120)</t>
  </si>
  <si>
    <t>RECEPT_SEC_USER_ID</t>
  </si>
  <si>
    <t>　申込受付部門　名前(120)</t>
  </si>
  <si>
    <t>RECEPT_SEC_USER_TEL</t>
  </si>
  <si>
    <t>　申込受付部門　電話番号(120)</t>
  </si>
  <si>
    <t>RECEPT_SEC_USER_FAX</t>
  </si>
  <si>
    <t>　申込受付部門　FAX(120)</t>
  </si>
  <si>
    <t>RECEPT_SEC_USER_EMAIL</t>
  </si>
  <si>
    <t>　申込受付部門　E-Mail(120)</t>
  </si>
  <si>
    <t>HANBAIYOU_KIJI</t>
  </si>
  <si>
    <t>　記事欄(120)</t>
  </si>
  <si>
    <t>COMMON_ID</t>
  </si>
  <si>
    <t>　共通顧客ID(120)</t>
  </si>
  <si>
    <t>No.</t>
  </si>
  <si>
    <t>プルダウンID</t>
  </si>
  <si>
    <t>チェックボックスフラグ</t>
  </si>
  <si>
    <t>日付形式（年月日）</t>
  </si>
  <si>
    <t>テキストボックス</t>
  </si>
  <si>
    <t>プルダウンリスト</t>
  </si>
  <si>
    <t>チェックボックス</t>
  </si>
  <si>
    <t>テキストエリア</t>
  </si>
  <si>
    <t>共通タブを確認してください</t>
  </si>
  <si>
    <t>**************************************************</t>
  </si>
  <si>
    <t>3194</t>
  </si>
  <si>
    <t>3199</t>
  </si>
  <si>
    <t>3200</t>
  </si>
  <si>
    <t>1</t>
  </si>
  <si>
    <t>50</t>
  </si>
  <si>
    <t>フレッツ開通申込状況</t>
  </si>
  <si>
    <t>NULL</t>
  </si>
  <si>
    <t>（空白）</t>
  </si>
  <si>
    <t>設置済</t>
  </si>
  <si>
    <t>2</t>
  </si>
  <si>
    <t>申込済</t>
  </si>
  <si>
    <t>21</t>
  </si>
  <si>
    <t>22</t>
  </si>
  <si>
    <t>5</t>
  </si>
  <si>
    <t>ファミリータイプ</t>
  </si>
  <si>
    <t>マンションタイプ</t>
  </si>
  <si>
    <t>ご利用場所区分</t>
  </si>
  <si>
    <t>ご契約者住所に同じ</t>
  </si>
  <si>
    <t>その他</t>
  </si>
  <si>
    <t>設置場所に関する連絡先</t>
  </si>
  <si>
    <t>申込みに関する連絡先に同じ</t>
  </si>
  <si>
    <t>設置場所でのご利用電話番号に同じ（以下の「担当者名」のみ記入ください）</t>
  </si>
  <si>
    <t>3</t>
  </si>
  <si>
    <t>その他（以下を記入ください）</t>
  </si>
  <si>
    <t>カテゴリID</t>
  </si>
  <si>
    <t>プルダウン
ID</t>
  </si>
  <si>
    <t>1</t>
  </si>
  <si>
    <t>2</t>
  </si>
  <si>
    <t>3</t>
  </si>
  <si>
    <t>4</t>
  </si>
  <si>
    <t>5</t>
  </si>
  <si>
    <t>6</t>
  </si>
  <si>
    <t>7</t>
  </si>
  <si>
    <t>8</t>
  </si>
  <si>
    <t>9</t>
  </si>
  <si>
    <t>0</t>
  </si>
  <si>
    <t>A</t>
  </si>
  <si>
    <t>B</t>
  </si>
  <si>
    <t>C</t>
  </si>
  <si>
    <t>D</t>
  </si>
  <si>
    <t>E</t>
  </si>
  <si>
    <t>F</t>
  </si>
  <si>
    <t>G</t>
  </si>
  <si>
    <t>H</t>
  </si>
  <si>
    <t>12</t>
  </si>
  <si>
    <t>11</t>
  </si>
  <si>
    <t>13</t>
  </si>
  <si>
    <t>14</t>
  </si>
  <si>
    <t>03</t>
  </si>
  <si>
    <t>「Bフレッツ」契約タイプネクストIP1</t>
  </si>
  <si>
    <t>ビジネスタイプ</t>
  </si>
  <si>
    <t>ペイオンサービス利用区分等</t>
  </si>
  <si>
    <t>利用しない</t>
  </si>
  <si>
    <t>利用する</t>
  </si>
  <si>
    <t>Ipv6トンネル接続サービス利用有無</t>
  </si>
  <si>
    <t>現在の契約に変更なし(未契約を含む）</t>
  </si>
  <si>
    <t>新たに申込む/契約内容を変更する</t>
  </si>
  <si>
    <t>OCNビジネスパックVPN利用有無</t>
  </si>
  <si>
    <t>（空白）</t>
  </si>
  <si>
    <t>現在の契約に変更なし（未契約）</t>
  </si>
  <si>
    <t>ネットワーク技術担当者区分</t>
  </si>
  <si>
    <t>お申込みに関する連絡先に同じ</t>
  </si>
  <si>
    <t>ご利用場所（設置場所）に関する連絡先に同じ</t>
  </si>
  <si>
    <t>右のとおり</t>
  </si>
  <si>
    <t>支払い区分</t>
  </si>
  <si>
    <t>請求書払い</t>
  </si>
  <si>
    <t>クレジット払い</t>
  </si>
  <si>
    <t>ご利用案内送付先区分</t>
  </si>
  <si>
    <t>ご契約者住所に同じ</t>
  </si>
  <si>
    <t>ご利用場所(設置場所)住所に同じ</t>
  </si>
  <si>
    <t>請求書送付先住所に同じ</t>
  </si>
  <si>
    <t>お客様情報!AF8</t>
  </si>
  <si>
    <t>お客様情報2!J13</t>
  </si>
  <si>
    <t>お客様情報!AJ3</t>
  </si>
  <si>
    <t>お客様情報!N50</t>
  </si>
  <si>
    <t>お客様情報!N51</t>
  </si>
  <si>
    <t>お客様情報2!O10</t>
  </si>
  <si>
    <t>お客様情報2!R10</t>
  </si>
  <si>
    <t>お客様情報2!X10</t>
  </si>
  <si>
    <t>お客様情報2!AE10</t>
  </si>
  <si>
    <t>お客様情報2!M11</t>
  </si>
  <si>
    <t>お客様情報2!AC11</t>
  </si>
  <si>
    <t>お客様情報2!L12</t>
  </si>
  <si>
    <t>お客様情報2!AC12</t>
  </si>
  <si>
    <t>お客様情報2!AP12</t>
  </si>
  <si>
    <t>お客様情報2!AH16</t>
  </si>
  <si>
    <t>お客様情報2!N20</t>
  </si>
  <si>
    <t>お客様情報2!N21</t>
  </si>
  <si>
    <t>お客様情報2!AF21</t>
  </si>
  <si>
    <t>お客様情報2!N22</t>
  </si>
  <si>
    <t>お客様情報2!AI25</t>
  </si>
  <si>
    <t>お客様情報2!AL25</t>
  </si>
  <si>
    <t>お客様情報2!L36</t>
  </si>
  <si>
    <t>お客様情報2!O38</t>
  </si>
  <si>
    <t>お客様情報2!R38</t>
  </si>
  <si>
    <t>お客様情報2!X38</t>
  </si>
  <si>
    <t>お客様情報2!AE38</t>
  </si>
  <si>
    <t>お客様情報2!M39</t>
  </si>
  <si>
    <t>お客様情報2!AC39</t>
  </si>
  <si>
    <t>お客様情報2!L40</t>
  </si>
  <si>
    <t>お客様情報2!AC40</t>
  </si>
  <si>
    <t>お客様情報2!AP40</t>
  </si>
  <si>
    <t>お客様情報2!N41</t>
  </si>
  <si>
    <t>お客様情報2!N42</t>
  </si>
  <si>
    <t>お客様情報2!N43</t>
  </si>
  <si>
    <t>お客様情報2!AH43</t>
  </si>
  <si>
    <t>ｱｶｳﾝﾄ情報!H26</t>
  </si>
  <si>
    <t>ｱｶｳﾝﾄ情報!E27</t>
  </si>
  <si>
    <t>ｱｶｳﾝﾄ情報!H28</t>
  </si>
  <si>
    <t>ｱｶｳﾝﾄ情報!E29</t>
  </si>
  <si>
    <t>ｱｶｳﾝﾄ情報!H30</t>
  </si>
  <si>
    <t>ｱｶｳﾝﾄ情報!E31</t>
  </si>
  <si>
    <t>お客様情報!Y18</t>
  </si>
  <si>
    <t>お客様情報!$AD$33</t>
  </si>
  <si>
    <t>お客様情報2!N16</t>
  </si>
  <si>
    <t>お客様情報2!J14</t>
  </si>
  <si>
    <t>D1(YYYYMMDD)</t>
  </si>
  <si>
    <t>お客様情報!R21</t>
  </si>
  <si>
    <t>OCN　セキュリティGW</t>
  </si>
  <si>
    <t>５. メールアカウント・PageON情報</t>
  </si>
  <si>
    <t>「５. メールアカウント・PageON情報」のメールアカウントへ引継ぎを行うメールアドレス及び Page ONのお客さま番号を記入ください。</t>
  </si>
  <si>
    <t>４－１.　設置場所情報</t>
  </si>
  <si>
    <r>
      <t>４－２.　ネットワーク技術担当者情報</t>
    </r>
  </si>
  <si>
    <t>　OCN PCパトロール利用有無(119)</t>
  </si>
  <si>
    <t xml:space="preserve">  OCN　セキュリティGW(119)</t>
  </si>
  <si>
    <t>ACCESS_TYPE_CONNECT_SEL</t>
  </si>
  <si>
    <t>付加ｻｰﾋﾞｽ情報!AD44</t>
  </si>
  <si>
    <t>付加ｻｰﾋﾞｽ情報!C45</t>
  </si>
  <si>
    <t>付加ｻｰﾋﾞｽ情報!C46</t>
  </si>
  <si>
    <t>付加ｻｰﾋﾞｽ情報!C47</t>
  </si>
  <si>
    <t>付加ｻｰﾋﾞｽ情報!M47</t>
  </si>
  <si>
    <t>付加ｻｰﾋﾞｽ情報!C48</t>
  </si>
  <si>
    <t>付加ｻｰﾋﾞｽ情報!Y45</t>
  </si>
  <si>
    <t>付加ｻｰﾋﾞｽ情報!Y46</t>
  </si>
  <si>
    <t>付加ｻｰﾋﾞｽ情報!Y47</t>
  </si>
  <si>
    <t>付加ｻｰﾋﾞｽ情報!AI47</t>
  </si>
  <si>
    <t>付加ｻｰﾋﾞｽ情報!Y48</t>
  </si>
  <si>
    <t>付加ｻｰﾋﾞｽ情報!F49</t>
  </si>
  <si>
    <t>付加ｻｰﾋﾞｽ情報!F50</t>
  </si>
  <si>
    <t>付加ｻｰﾋﾞｽ情報!M45</t>
  </si>
  <si>
    <t>付加ｻｰﾋﾞｽ情報!J44</t>
  </si>
  <si>
    <t>xxx@bizf.ocn.ne.jp</t>
  </si>
  <si>
    <t>６. 付加サービス情報（必須）</t>
  </si>
  <si>
    <t>. Phone IP Centrex</t>
  </si>
  <si>
    <t>ペイオンサービス</t>
  </si>
  <si>
    <t xml:space="preserve">ArcstarIP-VPN
IPSec接続機能 </t>
  </si>
  <si>
    <t>　OCN-SMFサービス利用有無(119)</t>
  </si>
  <si>
    <t>ORDER_2_9</t>
  </si>
  <si>
    <t>JO3_1_449</t>
  </si>
  <si>
    <r>
      <t xml:space="preserve">電話番号
</t>
    </r>
    <r>
      <rPr>
        <sz val="8"/>
        <rFont val="ＭＳ Ｐゴシック"/>
        <family val="3"/>
      </rPr>
      <t>※日中連絡先</t>
    </r>
  </si>
  <si>
    <r>
      <t xml:space="preserve">宛先
</t>
    </r>
    <r>
      <rPr>
        <sz val="9"/>
        <rFont val="ＭＳ Ｐゴシック"/>
        <family val="3"/>
      </rPr>
      <t>（20文字以内）</t>
    </r>
  </si>
  <si>
    <t>※宛先に記入いただいた内容は、そのまま請求書に印刷されます。
　会社名・部署名・氏名等を20文字以内で記入ください。</t>
  </si>
  <si>
    <t>お客さま収容設備を本電話番号（NTT東西会社の加入電話）で決定しますので、必ず記入ください。未記入の場合は受付できませんので、ご注意ください。（携帯電話、PHS番号は記入いただけません。）</t>
  </si>
  <si>
    <t>「OCNビジネスパックVPN申込書」をあわせてお申込みください。</t>
  </si>
  <si>
    <t>「.Phone IP Centrex申込書」をあわせてお申込みください。</t>
  </si>
  <si>
    <t>ＩＰｖ６トンネル接続サービス</t>
  </si>
  <si>
    <t>「ＩＰｖ６トンネル接続サービス申込書」をあわせてお申込みください。</t>
  </si>
  <si>
    <t>「ArcstarIP-VPN IPsec接続機能申込書」を
あわせてお申込みください。</t>
  </si>
  <si>
    <t>一元故障受付サービス</t>
  </si>
  <si>
    <t>利用する</t>
  </si>
  <si>
    <t>「OCNセキュリティGW申込書」をあわせてお申込みください。</t>
  </si>
  <si>
    <t>利用する</t>
  </si>
  <si>
    <t>利用しない</t>
  </si>
  <si>
    <t>「一元故障受付用申込書」をあわせてお申込みください。</t>
  </si>
  <si>
    <t>以下のホームページにてサービスの内容をご確認ください。
　http://www.ocn.ne.jp/c-navi/payon/payon.html</t>
  </si>
  <si>
    <t>　OCN-SMFの一般回線として利用(119)</t>
  </si>
  <si>
    <t>③</t>
  </si>
  <si>
    <t>④</t>
  </si>
  <si>
    <t>⑤</t>
  </si>
  <si>
    <r>
      <t>NTT東日本/西日本で契約の 
「フレッツ 光ネクスト」契約タイプ</t>
    </r>
    <r>
      <rPr>
        <sz val="8"/>
        <rFont val="ＭＳ Ｐゴシック"/>
        <family val="3"/>
      </rPr>
      <t>（いずれかを選択してください。）</t>
    </r>
  </si>
  <si>
    <t>↑申込みいただく日付から7営業日目以降の土日祝日を除く日付を記入いただきます。
手続き上、お客さまのご利用開始希望日に添えない場合があります。</t>
  </si>
  <si>
    <t>既契約のOCN第2種契約（OCNダイヤルアクセス、OCN 光「Bフレッツ」等）からの移行（切り替え）されるお客さまへ</t>
  </si>
  <si>
    <t>OCN お客さま番号</t>
  </si>
  <si>
    <t>メールアカウント引継ぎを希望されるお客さまは、「５－２.　引継ぎメールアカウント情報」に記入いただきます。</t>
  </si>
  <si>
    <t>本申込みと同時に複数メールアドレスを申込みご希望の場合は、「オプション申込書」をあわせてご提出ください。</t>
  </si>
  <si>
    <t>引継元のOCNお客さま番号を記入ください。</t>
  </si>
  <si>
    <t>ご利用開始後にOCNメニュー変更が発生する場合、第６種OCN契約の変更申込書に合わせて、付加機能サービスの変更申込書の提出が必要となる場合があります。　　</t>
  </si>
  <si>
    <t>*</t>
  </si>
  <si>
    <t>*</t>
  </si>
  <si>
    <t>※既設VPNへの拠点追加の場合はVPN番号を記入ください。
※上記接続形態が変更になる場合は、「Arcstar IP-VPN IPSec接続機能変更申込書」と本サービスの変更申込書をあわせて提出ください。</t>
  </si>
  <si>
    <t>お客さま対応部門</t>
  </si>
  <si>
    <t>ご利用開始後にOCNメニュー変更が発生する場合、第6種OCN契約の変更申込書に合わせて、付加機能サービスの変更申込書の提出が必要となる場合があります。</t>
  </si>
  <si>
    <t>ファミリータイプ（ＮＴＴ東日本／ＮＴＴ西日本）
ファミリー・ハイスピードタイプ（ＮＴＴ東日本／ＮＴＴ西日本）</t>
  </si>
  <si>
    <t>マンションタイプ（ＮＴＴ東日本／ＮＴＴ西日本）
マンション・ハイスピードタイプ（ＮＴＴ東日本／ＮＴＴ西日本）</t>
  </si>
  <si>
    <t>ビジネスタイプ</t>
  </si>
  <si>
    <t>※ビジネスタイプには対応しておりません。</t>
  </si>
  <si>
    <t>お客様情報!N45</t>
  </si>
  <si>
    <t>お客様情報!O47</t>
  </si>
  <si>
    <t>お客様情報!R47</t>
  </si>
  <si>
    <t>お客様情報!X47</t>
  </si>
  <si>
    <t>お客様情報!AE47</t>
  </si>
  <si>
    <t>お客様情報!M48</t>
  </si>
  <si>
    <t>お客様情報!AC48</t>
  </si>
  <si>
    <t>お客様情報!L49</t>
  </si>
  <si>
    <t>お客様情報!AC49</t>
  </si>
  <si>
    <t>お客様情報!AP49</t>
  </si>
  <si>
    <t>お客様情報!N52</t>
  </si>
  <si>
    <t>お客様情報!AG52</t>
  </si>
  <si>
    <t>お客様情報!N53</t>
  </si>
  <si>
    <t>お客様情報!N46</t>
  </si>
  <si>
    <t>値シート更新日</t>
  </si>
  <si>
    <t>お客様区分
類似：2107、3021、3060、3150、3151</t>
  </si>
  <si>
    <t>3021</t>
  </si>
  <si>
    <t>旧業務用（東日本会社）</t>
  </si>
  <si>
    <t>05</t>
  </si>
  <si>
    <t>旧業務用（西日本会社）</t>
  </si>
  <si>
    <t>06</t>
  </si>
  <si>
    <t>旧業務用（持株会社）</t>
  </si>
  <si>
    <t>00</t>
  </si>
  <si>
    <t>4050</t>
  </si>
  <si>
    <t>ファミリー・エクスプレスタイプ</t>
  </si>
  <si>
    <t>51</t>
  </si>
  <si>
    <t>マンション・エクスプレスタイプ</t>
  </si>
  <si>
    <t>OCN_SMF_USE_AREA_FLG</t>
  </si>
  <si>
    <t>　OCN-SMFサービス利用形態(119)</t>
  </si>
  <si>
    <t>ICHIGEN_USE_FLG</t>
  </si>
  <si>
    <t>　一元故障受付サービス　利用有無(119)</t>
  </si>
  <si>
    <t>（空白）</t>
  </si>
  <si>
    <t>OCN-SMFサービス利用形態</t>
  </si>
  <si>
    <t>4109</t>
  </si>
  <si>
    <t>4109</t>
  </si>
  <si>
    <t>OCN-SMFの管理者回線として利用</t>
  </si>
  <si>
    <t>OCN-SMFの一般回線として利用</t>
  </si>
  <si>
    <t>A15914711114</t>
  </si>
  <si>
    <t>お客様情報!AJ4</t>
  </si>
  <si>
    <t>お客様情報!AJ5</t>
  </si>
  <si>
    <t>お客様情報!J8</t>
  </si>
  <si>
    <r>
      <t>事務担当者</t>
    </r>
    <r>
      <rPr>
        <b/>
        <sz val="11"/>
        <rFont val="ＭＳ Ｐゴシック"/>
        <family val="3"/>
      </rPr>
      <t xml:space="preserve">
</t>
    </r>
    <r>
      <rPr>
        <sz val="9"/>
        <rFont val="ＭＳ Ｐゴシック"/>
        <family val="3"/>
      </rPr>
      <t>＜お申込みに関するご連絡先＞</t>
    </r>
  </si>
  <si>
    <t>設置場所事業所名</t>
  </si>
  <si>
    <t>※IPv6トンネル接続サービスとの併用不可。</t>
  </si>
  <si>
    <t>《OCN セキュリティGWをご利用中のお客さま》
・既に契約済みのOCN回線から本サービスへ移行する場合は、セキュリティGWの廃止・新設申込書を提出いただきます。</t>
  </si>
  <si>
    <t xml:space="preserve"> ≪OCNビジネスパックVPNをご利用希望のお客さま≫
※既に契約済みのOCN回線から本サービスへ移行（継続利用）を希望される場合は以下をご了承いただきます。
・ビジネスパックVPN変更申込書を提出いただきます。ただし、契約者名義に変更が発生する場合、または、ビジネスパックVPNの機種を変更する場合は、すべて新設、廃止申込書でお申込みいただきます。</t>
  </si>
  <si>
    <t>※既に契約済みのOCN回線から本サービスへ移行（継続利用）を希望される場合は。以下をご了承いただきます。
・移行に伴い、割り当てＩＰアドレスに変更が発生する場合は、. Phone IP Centrexの変更申込みが必要となります。
. Phone IP Centrexの契約内容の変更は、必ず、 . Phone IP Centrex の申込書にてお申込みいただきます。</t>
  </si>
  <si>
    <t>1</t>
  </si>
  <si>
    <t>「ご利用内容のご案内」
送信先
(必須）</t>
  </si>
  <si>
    <t>４－４.　「ご利用内容のご案内」に関する情報　　</t>
  </si>
  <si>
    <t>Com第一法人</t>
  </si>
  <si>
    <t>Com第二法人</t>
  </si>
  <si>
    <t>Com第三法人</t>
  </si>
  <si>
    <t>Com第四法人</t>
  </si>
  <si>
    <t>Com第五法人</t>
  </si>
  <si>
    <t>ComNB本（VA東日本エリア）</t>
  </si>
  <si>
    <t>ComNB本（VA西日本エリア）</t>
  </si>
  <si>
    <t>ComNB本（VA以外）</t>
  </si>
  <si>
    <t>金沢OCNSC</t>
  </si>
  <si>
    <t>名古屋OCNSC</t>
  </si>
  <si>
    <t>幕張DSC</t>
  </si>
  <si>
    <t>第６種オープンコンピューター通信網サービス＜ＯＣＮ　光「フレッツ」　IP1　契約申込書＞
アクセスライン：「フレッツ 光ネクスト」対応</t>
  </si>
  <si>
    <t xml:space="preserve">    ＯＣＮ　光「フレッツ」　IP1　ファミリータイプ</t>
  </si>
  <si>
    <t xml:space="preserve">    ＯＣＮ　光「フレッツ」　IP1　マンションタイプ</t>
  </si>
  <si>
    <t xml:space="preserve">    ＯＣＮ　光「フレッツ」　IP1　ビジネスタイプ</t>
  </si>
  <si>
    <t>●サービス名称の変更について（重要）</t>
  </si>
  <si>
    <t>・本契約申込書では、一部旧サービス名称で記載されております。下記の対応表にしたがって読み替えを行ってください。</t>
  </si>
  <si>
    <t>・サービス名称の変更に伴う契約約款の変更はございません。</t>
  </si>
  <si>
    <t>OCN光アクセス　IP1　「フレッツ光ネクスト」プラン　
ファミリー・エクスプレスタイプ</t>
  </si>
  <si>
    <t>OCN光アクセス　IP1　「フレッツ光ネクスト」プラン　
マンション・エクスプレスタイプ</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</si>
  <si>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</si>
  <si>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</si>
  <si>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</si>
  <si>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</si>
  <si>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</si>
  <si>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</si>
  <si>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</si>
  <si>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</si>
  <si>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</si>
  <si>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</si>
  <si>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</si>
  <si>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</si>
  <si>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</si>
  <si>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</si>
  <si>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</si>
  <si>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</si>
  <si>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</si>
  <si>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</si>
  <si>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</si>
  <si>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</si>
  <si>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</si>
  <si>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</si>
  <si>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</si>
  <si>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</si>
  <si>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</si>
  <si>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</si>
  <si>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</si>
  <si>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</si>
  <si>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</si>
  <si>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</si>
  <si>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</si>
  <si>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</si>
  <si>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</si>
  <si>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フリガナ</t>
  </si>
  <si>
    <t>送付先
メールアドレス</t>
  </si>
  <si>
    <r>
      <t>英大文字チェック</t>
    </r>
    <r>
      <rPr>
        <sz val="8"/>
        <rFont val="ＭＳ Ｐゴシック"/>
        <family val="3"/>
      </rPr>
      <t>※5</t>
    </r>
  </si>
  <si>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</si>
  <si>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フリガナ</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</si>
  <si>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</si>
  <si>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</si>
  <si>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</si>
  <si>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</si>
  <si>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</si>
  <si>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メールにてお届けできない
場合の送付先
（必須）</t>
  </si>
  <si>
    <t>当社はお客さまの氏名・生年月日・住所・お申し込みのサービス内容等の個人情報の保護に関し、ＣＳＯを個人情報管理責任者として以下の取組みを実施いたしております。</t>
  </si>
  <si>
    <t>１．</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</si>
  <si>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</si>
  <si>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</si>
  <si>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</si>
  <si>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</si>
  <si>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</si>
  <si>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</si>
  <si>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</si>
  <si>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</si>
  <si>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</si>
  <si>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</si>
  <si>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</si>
  <si>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</si>
  <si>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</si>
  <si>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</si>
  <si>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</si>
  <si>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</si>
  <si>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</si>
  <si>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</si>
  <si>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</si>
  <si>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</si>
  <si>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</si>
  <si>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</si>
  <si>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</si>
  <si>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</si>
  <si>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</si>
  <si>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</si>
  <si>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</si>
  <si>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</si>
  <si>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</si>
  <si>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</si>
  <si>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</si>
  <si>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NTTコミュニケーションズ株式会社の定める「IP通信網サービス契約約款」、各種利用規約、及び「重要事項に関する説明」の内容を承諾の上、下記の通り申込みます。
「個人情報取扱い」の内容を承諾します。</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</si>
  <si>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</si>
  <si>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</si>
  <si>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</si>
  <si>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</si>
  <si>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</si>
  <si>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</si>
  <si>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</si>
  <si>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「ウイルスバスタービジネスセキュリティ申込書」をあわせてお申込みください。</t>
  </si>
  <si>
    <t>ウイルスバスター
ビジネスセキュリティ</t>
  </si>
  <si>
    <t>お支払方法</t>
  </si>
  <si>
    <t>請求書によるお支払</t>
  </si>
  <si>
    <t>毎月の利用料の請求先をご記入ください。</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</si>
  <si>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</si>
  <si>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</si>
  <si>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</si>
  <si>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</si>
  <si>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
※
※
※
※</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</si>
  <si>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</si>
  <si>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引き継ぎを希望する契約のお客さま番号</t>
  </si>
  <si>
    <t>N</t>
  </si>
  <si>
    <t>H</t>
  </si>
  <si>
    <t>※HまたはNで始まるお客さま番号をご記入ください。</t>
  </si>
  <si>
    <t>毎月の利用料の請求先</t>
  </si>
  <si>
    <t>４－３.　お支払に関する情報</t>
  </si>
  <si>
    <r>
      <t>・2012年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日をもって、第６種OCNフレッツ光サービスプランの名称を変更いたしました。変更内容については、下表をご確認ください。</t>
    </r>
  </si>
  <si>
    <t>2012年9月30日以前のサービス名称</t>
  </si>
  <si>
    <t>2012年10月1日以降のサービス名称</t>
  </si>
  <si>
    <t>ＯＣＮ　光「フレッツ」　IP1　ファミリータイプ</t>
  </si>
  <si>
    <t>ＯＣＮ　光「フレッツ」　IP1　マンションタイプ</t>
  </si>
  <si>
    <t>・2012年9月30日をもって、NTT西日本の提供するフレッツ 光ネクストの「契約タイプ」が変更されます。変更内容については、下表をご確認ください。</t>
  </si>
  <si>
    <t>2012年9月30日以前のＮＴＴ西日本タイプ名称</t>
  </si>
  <si>
    <t>2012年10月1日以降のＮＴＴ西日本タイプ名称</t>
  </si>
  <si>
    <t>フレッツ　光ネクスト　ファミリー・エクスプレス</t>
  </si>
  <si>
    <t>フレッツ　光ネクスト　ファミリー・スーパーハイスピードタイプ　隼</t>
  </si>
  <si>
    <t>フレッツ　光ネクスト　マンション・エクスプレス</t>
  </si>
  <si>
    <t>フレッツ　光ネクスト　マンション・スーパーハイスピードタイプ　隼</t>
  </si>
  <si>
    <r>
      <t xml:space="preserve">２. NTT東日本/西日本「フレッツ 光ネクスト」契約タイプ（必須） 　
</t>
    </r>
    <r>
      <rPr>
        <sz val="8"/>
        <rFont val="ＭＳ Ｐゴシック"/>
        <family val="3"/>
      </rPr>
      <t>※以下で選択いただいたNTT東日本/西日本の提供するフレッツ 光ネクストの「契約タイプ」によりOCNの提供メニューを決定いたします。
※平成24年10月1日より</t>
    </r>
    <r>
      <rPr>
        <b/>
        <sz val="8"/>
        <rFont val="ＭＳ Ｐゴシック"/>
        <family val="3"/>
      </rPr>
      <t>「ＯＣＮ　光「フレッツ」　ＩＰ1　ファミリー・エクスプレスタイプ/ＯＣＮ　光「フレッツ」　ＩＰ1　マンション・エクスプレスタイプ」</t>
    </r>
    <r>
      <rPr>
        <sz val="8"/>
        <rFont val="ＭＳ Ｐゴシック"/>
        <family val="3"/>
      </rPr>
      <t>は</t>
    </r>
    <r>
      <rPr>
        <b/>
        <sz val="8"/>
        <rFont val="ＭＳ Ｐゴシック"/>
        <family val="3"/>
      </rPr>
      <t>「ＯＣＮ　光「フレッツ」　ＩＰ1　ファミリータイプ/ＯＣＮ　光「フレッツ」　ＩＰ1</t>
    </r>
    <r>
      <rPr>
        <sz val="8"/>
        <rFont val="ＭＳ Ｐゴシック"/>
        <family val="3"/>
      </rPr>
      <t xml:space="preserve"> </t>
    </r>
    <r>
      <rPr>
        <b/>
        <sz val="8"/>
        <rFont val="ＭＳ Ｐゴシック"/>
        <family val="3"/>
      </rPr>
      <t>マンションタイプ」</t>
    </r>
    <r>
      <rPr>
        <sz val="8"/>
        <rFont val="ＭＳ Ｐゴシック"/>
        <family val="3"/>
      </rPr>
      <t>に変更になります。
※平成24年10月1日よりNTT西日本の提供するフレッツ 光ネクスト契約タイプの</t>
    </r>
    <r>
      <rPr>
        <b/>
        <sz val="8"/>
        <color indexed="10"/>
        <rFont val="ＭＳ Ｐゴシック"/>
        <family val="3"/>
      </rPr>
      <t>「ファミリー・エクスプレスタイプ/マンション・エクスプレスタイプ」</t>
    </r>
    <r>
      <rPr>
        <sz val="8"/>
        <rFont val="ＭＳ Ｐゴシック"/>
        <family val="3"/>
      </rPr>
      <t>は</t>
    </r>
    <r>
      <rPr>
        <b/>
        <sz val="8"/>
        <color indexed="10"/>
        <rFont val="ＭＳ Ｐゴシック"/>
        <family val="3"/>
      </rPr>
      <t>「ファミリー・スーパーハイスピードタイプ　隼/マンション・スーパーハイスピードタイプ　隼」</t>
    </r>
    <r>
      <rPr>
        <sz val="8"/>
        <rFont val="ＭＳ Ｐゴシック"/>
        <family val="3"/>
      </rPr>
      <t>に変更になります。</t>
    </r>
  </si>
  <si>
    <t>ファミリー・スーパーハイスピードタイプ　隼（NTT西日本）</t>
  </si>
  <si>
    <t>マンション・スーパーハイスピードタイプ　隼（NTT西日本）</t>
  </si>
  <si>
    <t>既契約のお支払情報と同一にする</t>
  </si>
  <si>
    <t>【既契約のお支払情報と同一にする】をご希望のお客さま</t>
  </si>
  <si>
    <t>＜「既契約のお支払情報と同一にする」を選択された方のみ記入ください。＞</t>
  </si>
  <si>
    <r>
      <t xml:space="preserve">※「ご利用内容のご案内」メールは、「customer@info.ocn.ne.jp」から届きますので、メール受信設定いただきますようお願いいたします。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t>
    </r>
    <r>
      <rPr>
        <b/>
        <sz val="10"/>
        <rFont val="ＭＳ Ｐゴシック"/>
        <family val="3"/>
      </rPr>
      <t>※メールにてお届けできない場合の送付先に関しても必ずご記入下さい。</t>
    </r>
    <r>
      <rPr>
        <sz val="10"/>
        <rFont val="ＭＳ Ｐゴシック"/>
        <family val="3"/>
      </rPr>
      <t xml:space="preserve">
※送信したメールが届かなかった場合は、郵送にてお送りいたしますが、開通日に間に合わない場合がありますので、ご注意願います。</t>
    </r>
  </si>
  <si>
    <t>プロデュース.Inc</t>
  </si>
  <si>
    <t>荒瀬</t>
  </si>
  <si>
    <t>0120-435-233</t>
  </si>
  <si>
    <t>0120-435-230</t>
  </si>
  <si>
    <t>04260600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</si>
</sst>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F800]dddd\,\ mmmm\ dd\,\ yyyy"/>
    <numFmt numFmtId="216" formatCode="&quot;SFr.&quot;#,##0;[Red]&quot;SFr.&quot;\-#,##0"/>
    <numFmt numFmtId="217" formatCode="[&lt;=999]000;[&lt;=9999]000\-00;000\-0000"/>
    <numFmt numFmtId="218" formatCode="0&quot;円（税込み）&quot;"/>
    <numFmt numFmtId="219" formatCode="yyyy/mm/dd"/>
    <numFmt numFmtId="220" formatCode="&quot;回線&quot;"/>
    <numFmt numFmtId="221" formatCode="#&quot;回線&quot;"/>
    <numFmt numFmtId="222" formatCode="&quot;計　&quot;#&quot;回線&quot;"/>
    <numFmt numFmtId="223" formatCode="&quot;計　&quot;\ \ \ #&quot;回線&quot;"/>
    <numFmt numFmtId="224" formatCode="\20##"/>
    <numFmt numFmtId="225" formatCode="\200##"/>
    <numFmt numFmtId="226" formatCode="#,##0.0;[Red]\-#,##0.0"/>
    <numFmt numFmtId="227" formatCode="#,##0&quot;円&quot;;[Red]\-#,##0"/>
    <numFmt numFmtId="228" formatCode="_(* #,##0_);_(* \(#,##0\);_(* &quot;-&quot;_);_(@_)"/>
    <numFmt numFmtId="229" formatCode="_(* #,##0.00_);_(* \(#,##0.00\);_(* &quot;-&quot;??_);_(@_)"/>
    <numFmt numFmtId="230" formatCode="_(&quot;$&quot;* #,##0_);_(&quot;$&quot;* \(#,##0\);_(&quot;$&quot;* &quot;-&quot;_);_(@_)"/>
    <numFmt numFmtId="231" formatCode="_(&quot;$&quot;* #,##0.00_);_(&quot;$&quot;* \(#,##0.00\);_(&quot;$&quot;* &quot;-&quot;??_);_(@_)"/>
    <numFmt numFmtId="232" formatCode="0.00_ "/>
    <numFmt numFmtId="233" formatCode="0#"/>
    <numFmt numFmtId="234" formatCode="&quot;¥&quot;#&quot;¥&quot;&quot;¥&quot;\!\!\!\,##0;[Red]&quot;¥&quot;&quot;¥&quot;&quot;¥&quot;&quot;¥&quot;\!\!\!\-#&quot;¥&quot;&quot;¥&quot;\!\!\!\,##0"/>
    <numFmt numFmtId="235" formatCode="&quot;¥&quot;#&quot;¥&quot;&quot;¥&quot;\!\!\!\,##0&quot;¥&quot;&quot;¥&quot;\!.00;[Red]&quot;¥&quot;&quot;¥&quot;&quot;¥&quot;&quot;¥&quot;\!\!\!\-#&quot;¥&quot;&quot;¥&quot;\!\!\!\,##0&quot;¥&quot;&quot;¥&quot;\!.00"/>
    <numFmt numFmtId="236" formatCode="&quot;チ&quot;&quot;ェ&quot;&quot;ッ&quot;&quot;ク&quot;&quot;フ&quot;&quot;ラ&quot;&quot;グ&quot;"/>
    <numFmt numFmtId="237" formatCode="&quot;チ&quot;&quot;ェ&quot;&quot;ッ&quot;&quot;ク&quot;&quot;フ&quot;&quot;ラ&quot;&quot;グ&quot;&quot;&quot;"/>
    <numFmt numFmtId="238" formatCode="#,##0_ "/>
    <numFmt numFmtId="239" formatCode="yyyy/m/d\ h:mm:ss"/>
  </numFmts>
  <fonts count="78">
    <font>
      <sz val="11"/>
      <name val="ＭＳ Ｐゴシック"/>
      <family val="3"/>
    </font>
    <font>
      <u val="single"/>
      <sz val="11"/>
      <color indexed="12"/>
      <name val="ＭＳ Ｐゴシック"/>
      <family val="3"/>
    </font>
    <font>
      <sz val="6"/>
      <name val="ＭＳ Ｐゴシック"/>
      <family val="3"/>
    </font>
    <font>
      <sz val="9"/>
      <name val="ＭＳ Ｐゴシック"/>
      <family val="3"/>
    </font>
    <font>
      <sz val="9"/>
      <name val="MS UI Gothic"/>
      <family val="3"/>
    </font>
    <font>
      <u val="single"/>
      <sz val="11"/>
      <color indexed="36"/>
      <name val="ＭＳ Ｐゴシック"/>
      <family val="3"/>
    </font>
    <font>
      <sz val="8"/>
      <name val="ＭＳ Ｐゴシック"/>
      <family val="3"/>
    </font>
    <font>
      <b/>
      <sz val="12"/>
      <name val="ＭＳ Ｐゴシック"/>
      <family val="3"/>
    </font>
    <font>
      <sz val="6"/>
      <name val="HG丸ｺﾞｼｯｸM-PRO"/>
      <family val="3"/>
    </font>
    <font>
      <sz val="10"/>
      <name val="Arial"/>
      <family val="2"/>
    </font>
    <font>
      <b/>
      <sz val="11"/>
      <name val="HG丸ｺﾞｼｯｸM-PRO"/>
      <family val="3"/>
    </font>
    <font>
      <b/>
      <sz val="9"/>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2"/>
      <name val="ＭＳ Ｐゴシック"/>
      <family val="3"/>
    </font>
    <font>
      <b/>
      <sz val="11"/>
      <name val="ＭＳ Ｐゴシック"/>
      <family val="3"/>
    </font>
    <font>
      <sz val="7"/>
      <name val="ＭＳ Ｐゴシック"/>
      <family val="3"/>
    </font>
    <font>
      <b/>
      <sz val="10"/>
      <name val="ＭＳ Ｐゴシック"/>
      <family val="3"/>
    </font>
    <font>
      <b/>
      <sz val="7"/>
      <name val="ＭＳ Ｐゴシック"/>
      <family val="3"/>
    </font>
    <font>
      <sz val="14"/>
      <name val="ＭＳ Ｐゴシック"/>
      <family val="3"/>
    </font>
    <font>
      <sz val="6"/>
      <color indexed="22"/>
      <name val="ＭＳ Ｐゴシック"/>
      <family val="3"/>
    </font>
    <font>
      <b/>
      <sz val="9"/>
      <name val="ＭＳ Ｐゴシック"/>
      <family val="3"/>
    </font>
    <font>
      <b/>
      <sz val="14"/>
      <name val="ＭＳ Ｐゴシック"/>
      <family val="3"/>
    </font>
    <font>
      <b/>
      <sz val="8"/>
      <name val="ＭＳ Ｐゴシック"/>
      <family val="3"/>
    </font>
    <font>
      <sz val="10"/>
      <color indexed="10"/>
      <name val="ＭＳ Ｐゴシック"/>
      <family val="3"/>
    </font>
    <font>
      <sz val="16"/>
      <name val="ＭＳ Ｐゴシック"/>
      <family val="3"/>
    </font>
    <font>
      <b/>
      <sz val="9"/>
      <color indexed="10"/>
      <name val="ＭＳ Ｐゴシック"/>
      <family val="3"/>
    </font>
    <font>
      <b/>
      <u val="single"/>
      <sz val="9"/>
      <name val="ＭＳ Ｐゴシック"/>
      <family val="3"/>
    </font>
    <font>
      <b/>
      <sz val="11"/>
      <name val="Helv"/>
      <family val="2"/>
    </font>
    <font>
      <sz val="9"/>
      <name val="Osaka"/>
      <family val="3"/>
    </font>
    <font>
      <sz val="6"/>
      <name val="Osaka"/>
      <family val="3"/>
    </font>
    <font>
      <sz val="9"/>
      <color indexed="10"/>
      <name val="Osaka"/>
      <family val="3"/>
    </font>
    <font>
      <sz val="9"/>
      <color indexed="22"/>
      <name val="Osaka"/>
      <family val="3"/>
    </font>
    <font>
      <sz val="10"/>
      <name val="HG丸ｺﾞｼｯｸM-PRO"/>
      <family val="3"/>
    </font>
    <font>
      <sz val="18"/>
      <name val="ＭＳ Ｐゴシック"/>
      <family val="3"/>
    </font>
    <font>
      <sz val="9"/>
      <name val="HG丸ｺﾞｼｯｸM-PRO"/>
      <family val="3"/>
    </font>
    <font>
      <b/>
      <i/>
      <sz val="10"/>
      <name val="ＭＳ Ｐゴシック"/>
      <family val="3"/>
    </font>
    <font>
      <sz val="12"/>
      <color indexed="8"/>
      <name val="ＭＳ Ｐゴシック"/>
      <family val="3"/>
    </font>
    <font>
      <sz val="8.5"/>
      <name val="ＭＳ Ｐゴシック"/>
      <family val="3"/>
    </font>
    <font>
      <b/>
      <u val="single"/>
      <sz val="10"/>
      <name val="ＭＳ Ｐゴシック"/>
      <family val="3"/>
    </font>
    <font>
      <sz val="9"/>
      <color indexed="12"/>
      <name val="ＭＳ Ｐゴシック"/>
      <family val="3"/>
    </font>
    <font>
      <sz val="11"/>
      <color indexed="8"/>
      <name val="ＭＳ Ｐゴシック"/>
      <family val="3"/>
    </font>
    <font>
      <sz val="11"/>
      <color indexed="9"/>
      <name val="ＭＳ Ｐゴシック"/>
      <family val="3"/>
    </font>
    <font>
      <sz val="11"/>
      <color indexed="10"/>
      <name val="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4"/>
      <color indexed="60"/>
      <name val="ＭＳ Ｐゴシック"/>
      <family val="3"/>
    </font>
    <font>
      <sz val="9"/>
      <color indexed="8"/>
      <name val="ＭＳ Ｐゴシック"/>
      <family val="3"/>
    </font>
    <font>
      <b/>
      <sz val="12"/>
      <color indexed="8"/>
      <name val="ＭＳ Ｐゴシック"/>
      <family val="3"/>
    </font>
    <font>
      <sz val="11"/>
      <color indexed="12"/>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b/>
      <sz val="8"/>
      <color indexed="10"/>
      <name val="ＭＳ Ｐゴシック"/>
      <family val="3"/>
    </font>
    <font>
      <sz val="9"/>
      <name val="Meiryo UI"/>
      <family val="3"/>
    </font>
    <font>
      <b/>
      <sz val="9"/>
      <color indexed="8"/>
      <name val="ＭＳ Ｐゴシック"/>
      <family val="3"/>
    </font>
    <font>
      <sz val="12"/>
      <color indexed="22"/>
      <name val="ＭＳ Ｐゴシック"/>
      <family val="3"/>
    </font>
    <font>
      <sz val="8"/>
      <color indexed="8"/>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8"/>
        <bgColor indexed="64"/>
      </patternFill>
    </fill>
    <fill>
      <patternFill patternType="solid">
        <fgColor indexed="63"/>
        <bgColor indexed="64"/>
      </patternFill>
    </fill>
  </fills>
  <borders count="137">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color indexed="63"/>
      </left>
      <right>
        <color indexed="63"/>
      </right>
      <top style="thin"/>
      <bottom style="medium"/>
    </border>
    <border>
      <left>
        <color indexed="63"/>
      </left>
      <right style="medium"/>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dotted"/>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hair"/>
    </border>
    <border>
      <left style="thin"/>
      <right style="thin"/>
      <top style="double"/>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color indexed="63"/>
      </top>
      <bottom style="hair"/>
    </border>
    <border>
      <left style="medium"/>
      <right style="thin"/>
      <top style="thin"/>
      <bottom style="thin"/>
    </border>
    <border>
      <left>
        <color indexed="63"/>
      </left>
      <right>
        <color indexed="63"/>
      </right>
      <top>
        <color indexed="63"/>
      </top>
      <bottom style="medium"/>
    </border>
    <border>
      <left>
        <color indexed="63"/>
      </left>
      <right style="medium"/>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hair"/>
      <bottom>
        <color indexed="63"/>
      </bottom>
    </border>
    <border>
      <left style="medium"/>
      <right style="medium"/>
      <top>
        <color indexed="63"/>
      </top>
      <bottom>
        <color indexed="63"/>
      </bottom>
    </border>
    <border>
      <left>
        <color indexed="63"/>
      </left>
      <right style="thin"/>
      <top style="thin"/>
      <bottom style="medium"/>
    </border>
    <border>
      <left style="thin"/>
      <right style="thin"/>
      <top style="thin"/>
      <bottom style="thin"/>
    </border>
    <border>
      <left style="thin"/>
      <right>
        <color indexed="63"/>
      </right>
      <top>
        <color indexed="63"/>
      </top>
      <bottom style="medium"/>
    </border>
    <border>
      <left style="medium"/>
      <right>
        <color indexed="63"/>
      </right>
      <top>
        <color indexed="63"/>
      </top>
      <bottom style="thin"/>
    </border>
    <border>
      <left style="medium"/>
      <right style="thin"/>
      <top>
        <color indexed="63"/>
      </top>
      <bottom>
        <color indexed="63"/>
      </bottom>
    </border>
    <border>
      <left style="medium"/>
      <right style="thin"/>
      <top style="thin"/>
      <bottom>
        <color indexed="63"/>
      </bottom>
    </border>
    <border>
      <left style="medium"/>
      <right style="thin"/>
      <top style="double"/>
      <bottom style="thin"/>
    </border>
    <border>
      <left style="thin"/>
      <right>
        <color indexed="63"/>
      </right>
      <top style="double"/>
      <bottom style="thin"/>
    </border>
    <border>
      <left>
        <color indexed="63"/>
      </left>
      <right style="thin"/>
      <top>
        <color indexed="63"/>
      </top>
      <bottom style="mediu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style="hair"/>
    </border>
    <border>
      <left style="thin"/>
      <right>
        <color indexed="63"/>
      </right>
      <top style="thin"/>
      <bottom style="hair"/>
    </border>
    <border>
      <left style="thin"/>
      <right>
        <color indexed="63"/>
      </right>
      <top style="hair"/>
      <bottom style="thin"/>
    </border>
    <border>
      <left style="thin"/>
      <right>
        <color indexed="63"/>
      </right>
      <top style="double"/>
      <bottom>
        <color indexed="63"/>
      </botto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thin"/>
      <right style="medium"/>
      <top style="thin"/>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style="thin"/>
    </border>
    <border>
      <left>
        <color indexed="63"/>
      </left>
      <right>
        <color indexed="63"/>
      </right>
      <top style="dotted"/>
      <bottom style="thin"/>
    </border>
    <border>
      <left>
        <color indexed="63"/>
      </left>
      <right style="thick"/>
      <top style="dotted"/>
      <bottom style="thin"/>
    </border>
    <border>
      <left>
        <color indexed="63"/>
      </left>
      <right style="thin"/>
      <top style="medium"/>
      <bottom style="thin"/>
    </border>
    <border>
      <left>
        <color indexed="63"/>
      </left>
      <right style="thin"/>
      <top style="medium"/>
      <bottom>
        <color indexed="63"/>
      </botto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color indexed="63"/>
      </bottom>
    </border>
    <border>
      <left style="medium"/>
      <right style="thin"/>
      <top style="medium"/>
      <bottom>
        <color indexed="63"/>
      </bottom>
    </border>
    <border>
      <left style="medium"/>
      <right style="thin"/>
      <top>
        <color indexed="63"/>
      </top>
      <bottom style="medium"/>
    </border>
    <border>
      <left>
        <color indexed="63"/>
      </left>
      <right style="thin"/>
      <top style="medium"/>
      <bottom style="double"/>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thin"/>
      <bottom style="medium"/>
    </border>
    <border>
      <left>
        <color indexed="63"/>
      </left>
      <right style="medium"/>
      <top style="thin"/>
      <bottom style="medium"/>
    </border>
    <border>
      <left style="medium"/>
      <right>
        <color indexed="63"/>
      </right>
      <top style="medium"/>
      <bottom style="double"/>
    </border>
    <border>
      <left style="medium"/>
      <right>
        <color indexed="63"/>
      </right>
      <top style="thin"/>
      <bottom style="medium"/>
    </border>
    <border>
      <left style="medium"/>
      <right>
        <color indexed="63"/>
      </right>
      <top style="thin"/>
      <bottom style="thin"/>
    </border>
    <border>
      <left style="thin"/>
      <right style="thin"/>
      <top>
        <color indexed="63"/>
      </top>
      <bottom style="medium"/>
    </border>
    <border>
      <left>
        <color indexed="63"/>
      </left>
      <right>
        <color indexed="63"/>
      </right>
      <top style="hair"/>
      <bottom style="thin"/>
    </border>
    <border>
      <left>
        <color indexed="63"/>
      </left>
      <right style="medium"/>
      <top style="hair"/>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hair"/>
      <right>
        <color indexed="63"/>
      </right>
      <top style="medium"/>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color indexed="63"/>
      </left>
      <right style="thin"/>
      <top style="hair"/>
      <bottom style="thin"/>
    </border>
    <border>
      <left style="hair"/>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medium"/>
      <bottom style="thin"/>
    </border>
    <border>
      <left>
        <color indexed="63"/>
      </left>
      <right style="hair"/>
      <top style="medium"/>
      <bottom style="thin"/>
    </border>
    <border>
      <left>
        <color indexed="63"/>
      </left>
      <right style="medium"/>
      <top style="thin"/>
      <bottom style="hair"/>
    </border>
    <border>
      <left>
        <color indexed="63"/>
      </left>
      <right style="hair"/>
      <top style="hair"/>
      <bottom style="hair"/>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211" fontId="13" fillId="0" borderId="0" applyFill="0" applyBorder="0" applyAlignment="0">
      <protection/>
    </xf>
    <xf numFmtId="0" fontId="14" fillId="0" borderId="0">
      <alignment horizontal="left"/>
      <protection/>
    </xf>
    <xf numFmtId="0" fontId="15" fillId="0" borderId="1" applyNumberFormat="0" applyAlignment="0" applyProtection="0"/>
    <xf numFmtId="0" fontId="15" fillId="0" borderId="2">
      <alignment horizontal="left" vertical="center"/>
      <protection/>
    </xf>
    <xf numFmtId="216" fontId="0" fillId="0" borderId="0">
      <alignment/>
      <protection/>
    </xf>
    <xf numFmtId="0" fontId="9" fillId="0" borderId="0">
      <alignment/>
      <protection/>
    </xf>
    <xf numFmtId="0" fontId="48" fillId="0" borderId="0">
      <alignment/>
      <protection/>
    </xf>
    <xf numFmtId="4" fontId="14" fillId="0" borderId="0">
      <alignment horizontal="right"/>
      <protection/>
    </xf>
    <xf numFmtId="4" fontId="16" fillId="0" borderId="0">
      <alignment horizontal="right"/>
      <protection/>
    </xf>
    <xf numFmtId="0" fontId="17" fillId="0" borderId="0">
      <alignment horizontal="left"/>
      <protection/>
    </xf>
    <xf numFmtId="0" fontId="33" fillId="0" borderId="0">
      <alignment/>
      <protection/>
    </xf>
    <xf numFmtId="0" fontId="18" fillId="0" borderId="0">
      <alignment horizontal="center"/>
      <protection/>
    </xf>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9" fillId="0" borderId="0" applyNumberFormat="0" applyFill="0" applyBorder="0" applyAlignment="0" applyProtection="0"/>
    <xf numFmtId="0" fontId="50" fillId="20" borderId="3" applyNumberFormat="0" applyAlignment="0" applyProtection="0"/>
    <xf numFmtId="0" fontId="5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52" fillId="0" borderId="5" applyNumberFormat="0" applyFill="0" applyAlignment="0" applyProtection="0"/>
    <xf numFmtId="0" fontId="53" fillId="3" borderId="0" applyNumberFormat="0" applyBorder="0" applyAlignment="0" applyProtection="0"/>
    <xf numFmtId="0" fontId="54" fillId="23" borderId="6"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23" borderId="11"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5" fillId="0" borderId="0" applyNumberFormat="0" applyFill="0" applyBorder="0" applyAlignment="0" applyProtection="0"/>
    <xf numFmtId="0" fontId="63" fillId="4" borderId="0" applyNumberFormat="0" applyBorder="0" applyAlignment="0" applyProtection="0"/>
  </cellStyleXfs>
  <cellXfs count="1010">
    <xf numFmtId="0" fontId="0" fillId="0" borderId="0" xfId="0" applyAlignment="1">
      <alignment/>
    </xf>
    <xf numFmtId="0" fontId="12" fillId="0" borderId="2" xfId="0" applyFont="1" applyBorder="1" applyAlignment="1" applyProtection="1">
      <alignment vertical="top"/>
      <protection/>
    </xf>
    <xf numFmtId="0" fontId="12" fillId="0" borderId="0" xfId="0" applyFont="1" applyAlignment="1" applyProtection="1">
      <alignment vertical="center"/>
      <protection/>
    </xf>
    <xf numFmtId="0" fontId="12" fillId="0" borderId="0" xfId="0" applyFont="1" applyAlignment="1" applyProtection="1">
      <alignment horizontal="center" vertical="center"/>
      <protection/>
    </xf>
    <xf numFmtId="0" fontId="3"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6" fillId="0" borderId="0" xfId="0" applyFont="1" applyFill="1" applyBorder="1" applyAlignment="1" applyProtection="1">
      <alignment horizontal="left" vertical="center" wrapText="1"/>
      <protection/>
    </xf>
    <xf numFmtId="0" fontId="12" fillId="0" borderId="0" xfId="0" applyFont="1" applyFill="1" applyAlignment="1" applyProtection="1">
      <alignment horizontal="center" vertical="center"/>
      <protection/>
    </xf>
    <xf numFmtId="0" fontId="0" fillId="0" borderId="0" xfId="0" applyFont="1" applyFill="1" applyBorder="1" applyAlignment="1" applyProtection="1">
      <alignment horizontal="center" vertical="center"/>
      <protection/>
    </xf>
    <xf numFmtId="31" fontId="19"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vertical="center" wrapText="1"/>
      <protection/>
    </xf>
    <xf numFmtId="0" fontId="12" fillId="0" borderId="0" xfId="0" applyFont="1" applyFill="1" applyBorder="1" applyAlignment="1" applyProtection="1">
      <alignment horizontal="left" vertical="center" wrapText="1"/>
      <protection/>
    </xf>
    <xf numFmtId="0" fontId="3" fillId="0" borderId="12" xfId="0" applyFont="1" applyBorder="1" applyAlignment="1" applyProtection="1">
      <alignment horizontal="center" vertical="top" wrapText="1"/>
      <protection/>
    </xf>
    <xf numFmtId="0" fontId="0" fillId="0" borderId="0" xfId="0" applyFont="1" applyAlignment="1" applyProtection="1">
      <alignment vertical="center"/>
      <protection/>
    </xf>
    <xf numFmtId="0" fontId="12"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20" fillId="0" borderId="0" xfId="0" applyFont="1" applyBorder="1" applyAlignment="1" applyProtection="1">
      <alignment horizontal="left" vertical="center"/>
      <protection/>
    </xf>
    <xf numFmtId="0" fontId="7" fillId="0" borderId="13" xfId="0" applyFont="1" applyBorder="1" applyAlignment="1" applyProtection="1">
      <alignment horizontal="left" vertical="center" wrapText="1"/>
      <protection/>
    </xf>
    <xf numFmtId="0" fontId="3" fillId="0" borderId="12"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7" fillId="0" borderId="15"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16" xfId="0" applyFont="1" applyBorder="1" applyAlignment="1" applyProtection="1">
      <alignment horizontal="left" vertical="center"/>
      <protection/>
    </xf>
    <xf numFmtId="0" fontId="7" fillId="0" borderId="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12" fillId="0" borderId="0" xfId="0" applyFont="1" applyBorder="1" applyAlignment="1" applyProtection="1">
      <alignment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left" vertical="center"/>
      <protection/>
    </xf>
    <xf numFmtId="0" fontId="26" fillId="0" borderId="18" xfId="0" applyFont="1" applyBorder="1" applyAlignment="1" applyProtection="1">
      <alignment horizontal="left"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7" fillId="0" borderId="0" xfId="0" applyFont="1" applyAlignment="1" applyProtection="1">
      <alignment horizontal="center" vertical="center"/>
      <protection/>
    </xf>
    <xf numFmtId="0" fontId="3" fillId="0" borderId="0" xfId="0" applyFont="1" applyBorder="1" applyAlignment="1" applyProtection="1">
      <alignment vertical="top" wrapText="1"/>
      <protection/>
    </xf>
    <xf numFmtId="0" fontId="20" fillId="0" borderId="21" xfId="0" applyFont="1" applyBorder="1" applyAlignment="1" applyProtection="1">
      <alignment horizontal="left" vertical="center"/>
      <protection/>
    </xf>
    <xf numFmtId="0" fontId="20" fillId="0" borderId="22" xfId="0" applyFont="1" applyBorder="1" applyAlignment="1" applyProtection="1">
      <alignment horizontal="left" vertical="center"/>
      <protection/>
    </xf>
    <xf numFmtId="0" fontId="20" fillId="0" borderId="23" xfId="0" applyFont="1" applyBorder="1" applyAlignment="1" applyProtection="1">
      <alignment horizontal="left" vertical="center"/>
      <protection/>
    </xf>
    <xf numFmtId="0" fontId="12" fillId="0" borderId="2" xfId="0" applyFont="1" applyFill="1" applyBorder="1" applyAlignment="1" applyProtection="1">
      <alignment horizontal="center" vertical="center"/>
      <protection/>
    </xf>
    <xf numFmtId="0" fontId="0" fillId="0" borderId="24" xfId="0" applyFont="1" applyBorder="1" applyAlignment="1" applyProtection="1">
      <alignment/>
      <protection/>
    </xf>
    <xf numFmtId="0" fontId="0" fillId="0" borderId="2" xfId="0" applyFont="1" applyBorder="1" applyAlignment="1" applyProtection="1">
      <alignment/>
      <protection/>
    </xf>
    <xf numFmtId="0" fontId="0" fillId="0" borderId="25" xfId="0" applyFont="1" applyBorder="1" applyAlignment="1" applyProtection="1">
      <alignment/>
      <protection/>
    </xf>
    <xf numFmtId="0" fontId="21" fillId="0" borderId="0" xfId="0" applyFont="1" applyAlignment="1" applyProtection="1">
      <alignment vertical="center"/>
      <protection/>
    </xf>
    <xf numFmtId="0" fontId="24"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2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4" fillId="0" borderId="16" xfId="0" applyFont="1" applyFill="1" applyBorder="1" applyAlignment="1" applyProtection="1">
      <alignment horizontal="center" vertical="center"/>
      <protection/>
    </xf>
    <xf numFmtId="0" fontId="29" fillId="24" borderId="15" xfId="0" applyFont="1" applyFill="1" applyBorder="1" applyAlignment="1" applyProtection="1">
      <alignment vertical="center" wrapText="1"/>
      <protection/>
    </xf>
    <xf numFmtId="0" fontId="27" fillId="0" borderId="0" xfId="0" applyFont="1" applyBorder="1" applyAlignment="1" applyProtection="1">
      <alignment horizontal="left" vertical="center"/>
      <protection/>
    </xf>
    <xf numFmtId="0" fontId="20" fillId="0" borderId="0" xfId="0" applyFont="1" applyBorder="1" applyAlignment="1" applyProtection="1">
      <alignment horizontal="left" vertical="center" wrapText="1"/>
      <protection/>
    </xf>
    <xf numFmtId="0" fontId="12" fillId="0" borderId="0" xfId="0" applyFont="1" applyBorder="1" applyAlignment="1" applyProtection="1">
      <alignment horizontal="left" vertical="center"/>
      <protection/>
    </xf>
    <xf numFmtId="0" fontId="20" fillId="0" borderId="26" xfId="0" applyFont="1" applyBorder="1" applyAlignment="1" applyProtection="1">
      <alignment horizontal="left" vertical="center" wrapText="1"/>
      <protection/>
    </xf>
    <xf numFmtId="0" fontId="20" fillId="0" borderId="26" xfId="0" applyFont="1" applyBorder="1" applyAlignment="1" applyProtection="1">
      <alignment horizontal="left" vertical="center"/>
      <protection/>
    </xf>
    <xf numFmtId="0" fontId="12" fillId="0" borderId="26" xfId="0" applyFont="1" applyBorder="1" applyAlignment="1" applyProtection="1">
      <alignment horizontal="left" vertical="center"/>
      <protection/>
    </xf>
    <xf numFmtId="0" fontId="12" fillId="0" borderId="26" xfId="0" applyFont="1" applyBorder="1" applyAlignment="1" applyProtection="1">
      <alignment vertical="center"/>
      <protection/>
    </xf>
    <xf numFmtId="0" fontId="24" fillId="0" borderId="2" xfId="0" applyFont="1" applyBorder="1" applyAlignment="1" applyProtection="1">
      <alignment horizontal="center" vertical="center"/>
      <protection/>
    </xf>
    <xf numFmtId="0" fontId="24" fillId="0" borderId="0" xfId="0" applyFont="1" applyBorder="1" applyAlignment="1" applyProtection="1">
      <alignment vertical="center"/>
      <protection/>
    </xf>
    <xf numFmtId="0" fontId="19" fillId="0" borderId="2" xfId="0" applyFont="1" applyBorder="1" applyAlignment="1" applyProtection="1">
      <alignment vertical="center"/>
      <protection/>
    </xf>
    <xf numFmtId="0" fontId="20" fillId="0" borderId="2" xfId="0" applyFont="1" applyBorder="1" applyAlignment="1" applyProtection="1">
      <alignment vertical="center"/>
      <protection/>
    </xf>
    <xf numFmtId="0" fontId="20" fillId="0" borderId="27" xfId="0" applyFont="1" applyBorder="1" applyAlignment="1" applyProtection="1">
      <alignment vertical="center"/>
      <protection/>
    </xf>
    <xf numFmtId="0" fontId="24" fillId="0" borderId="28" xfId="0" applyFont="1" applyBorder="1" applyAlignment="1" applyProtection="1">
      <alignment vertical="center"/>
      <protection/>
    </xf>
    <xf numFmtId="0" fontId="20" fillId="0" borderId="29" xfId="0" applyFont="1" applyBorder="1" applyAlignment="1" applyProtection="1">
      <alignment horizontal="left" vertical="center"/>
      <protection/>
    </xf>
    <xf numFmtId="0" fontId="20" fillId="0" borderId="20"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12" fillId="0" borderId="20" xfId="0" applyFont="1" applyBorder="1" applyAlignment="1" applyProtection="1">
      <alignment vertical="center"/>
      <protection/>
    </xf>
    <xf numFmtId="0" fontId="20" fillId="0" borderId="30" xfId="0" applyFont="1" applyBorder="1" applyAlignment="1" applyProtection="1">
      <alignment horizontal="left" vertical="center"/>
      <protection/>
    </xf>
    <xf numFmtId="0" fontId="20" fillId="0" borderId="31" xfId="0" applyFont="1" applyBorder="1" applyAlignment="1" applyProtection="1">
      <alignment horizontal="left" vertical="center"/>
      <protection/>
    </xf>
    <xf numFmtId="0" fontId="12" fillId="0" borderId="32" xfId="0" applyFont="1" applyBorder="1" applyAlignment="1" applyProtection="1">
      <alignment vertical="center"/>
      <protection/>
    </xf>
    <xf numFmtId="0" fontId="20" fillId="0" borderId="33" xfId="0" applyFont="1" applyBorder="1" applyAlignment="1" applyProtection="1">
      <alignment horizontal="left" vertical="center"/>
      <protection/>
    </xf>
    <xf numFmtId="0" fontId="20" fillId="0" borderId="28" xfId="0" applyFont="1" applyBorder="1" applyAlignment="1" applyProtection="1">
      <alignment horizontal="left" vertical="center"/>
      <protection/>
    </xf>
    <xf numFmtId="0" fontId="12" fillId="0" borderId="28" xfId="0" applyFont="1" applyBorder="1" applyAlignment="1" applyProtection="1">
      <alignment horizontal="left" vertical="center"/>
      <protection/>
    </xf>
    <xf numFmtId="0" fontId="12" fillId="0" borderId="28" xfId="0" applyFont="1" applyBorder="1" applyAlignment="1" applyProtection="1">
      <alignment vertical="center"/>
      <protection/>
    </xf>
    <xf numFmtId="0" fontId="20" fillId="0" borderId="34" xfId="0" applyFont="1" applyBorder="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3" fillId="0" borderId="0" xfId="0" applyFont="1" applyAlignment="1" applyProtection="1">
      <alignment vertical="top"/>
      <protection/>
    </xf>
    <xf numFmtId="0" fontId="26" fillId="0" borderId="0" xfId="0" applyFont="1" applyBorder="1" applyAlignment="1" applyProtection="1">
      <alignment horizontal="left" vertical="top" wrapText="1"/>
      <protection/>
    </xf>
    <xf numFmtId="0" fontId="31" fillId="0" borderId="0" xfId="0" applyFont="1" applyBorder="1" applyAlignment="1" applyProtection="1">
      <alignment horizontal="left" vertical="top"/>
      <protection/>
    </xf>
    <xf numFmtId="0" fontId="26" fillId="0" borderId="0" xfId="0" applyFont="1" applyBorder="1" applyAlignment="1" applyProtection="1">
      <alignment horizontal="left" vertical="top"/>
      <protection/>
    </xf>
    <xf numFmtId="0" fontId="20" fillId="0" borderId="35" xfId="0" applyFont="1" applyBorder="1" applyAlignment="1" applyProtection="1">
      <alignment horizontal="left" vertical="center"/>
      <protection/>
    </xf>
    <xf numFmtId="0" fontId="12" fillId="0" borderId="12" xfId="0" applyFont="1" applyBorder="1" applyAlignment="1" applyProtection="1">
      <alignment horizontal="left" vertical="center"/>
      <protection/>
    </xf>
    <xf numFmtId="0" fontId="26" fillId="0" borderId="28" xfId="0" applyFont="1" applyBorder="1" applyAlignment="1" applyProtection="1">
      <alignment horizontal="left" vertical="center"/>
      <protection/>
    </xf>
    <xf numFmtId="0" fontId="20" fillId="0" borderId="19" xfId="0" applyFont="1" applyBorder="1" applyAlignment="1" applyProtection="1">
      <alignment horizontal="left" vertical="center"/>
      <protection/>
    </xf>
    <xf numFmtId="0" fontId="26" fillId="0" borderId="0" xfId="0" applyFont="1" applyBorder="1" applyAlignment="1" applyProtection="1">
      <alignment horizontal="left" vertical="center" wrapText="1"/>
      <protection/>
    </xf>
    <xf numFmtId="0" fontId="26" fillId="0" borderId="16" xfId="0" applyFont="1" applyBorder="1" applyAlignment="1" applyProtection="1">
      <alignment horizontal="left" vertical="center" wrapText="1"/>
      <protection/>
    </xf>
    <xf numFmtId="0" fontId="34" fillId="23" borderId="36" xfId="83" applyFont="1" applyFill="1" applyBorder="1" applyAlignment="1">
      <alignment horizontal="center" vertical="center"/>
      <protection/>
    </xf>
    <xf numFmtId="0" fontId="34" fillId="23" borderId="37" xfId="83" applyFont="1" applyFill="1" applyBorder="1" applyAlignment="1">
      <alignment horizontal="center" vertical="center"/>
      <protection/>
    </xf>
    <xf numFmtId="0" fontId="34" fillId="25" borderId="38" xfId="83" applyFont="1" applyFill="1" applyBorder="1">
      <alignment vertical="center"/>
      <protection/>
    </xf>
    <xf numFmtId="0" fontId="34" fillId="0" borderId="38" xfId="83" applyFont="1" applyBorder="1">
      <alignment vertical="center"/>
      <protection/>
    </xf>
    <xf numFmtId="49" fontId="36" fillId="26" borderId="39" xfId="83" applyNumberFormat="1" applyFont="1" applyFill="1" applyBorder="1">
      <alignment vertical="center"/>
      <protection/>
    </xf>
    <xf numFmtId="0" fontId="37" fillId="0" borderId="40" xfId="83" applyFont="1" applyBorder="1">
      <alignment vertical="center"/>
      <protection/>
    </xf>
    <xf numFmtId="0" fontId="34" fillId="25" borderId="41" xfId="83" applyFont="1" applyFill="1" applyBorder="1">
      <alignment vertical="center"/>
      <protection/>
    </xf>
    <xf numFmtId="0" fontId="34" fillId="0" borderId="42" xfId="83" applyFont="1" applyBorder="1">
      <alignment vertical="center"/>
      <protection/>
    </xf>
    <xf numFmtId="49" fontId="36" fillId="26" borderId="42" xfId="83" applyNumberFormat="1" applyFont="1" applyFill="1" applyBorder="1">
      <alignment vertical="center"/>
      <protection/>
    </xf>
    <xf numFmtId="0" fontId="37" fillId="0" borderId="42" xfId="83" applyFont="1" applyBorder="1">
      <alignment vertical="center"/>
      <protection/>
    </xf>
    <xf numFmtId="0" fontId="34" fillId="25" borderId="43" xfId="83" applyFont="1" applyFill="1" applyBorder="1">
      <alignment vertical="center"/>
      <protection/>
    </xf>
    <xf numFmtId="0" fontId="34" fillId="0" borderId="44" xfId="83" applyFont="1" applyBorder="1">
      <alignment vertical="center"/>
      <protection/>
    </xf>
    <xf numFmtId="49" fontId="36" fillId="26" borderId="44" xfId="83" applyNumberFormat="1" applyFont="1" applyFill="1" applyBorder="1">
      <alignment vertical="center"/>
      <protection/>
    </xf>
    <xf numFmtId="0" fontId="37" fillId="0" borderId="44" xfId="83" applyFont="1" applyBorder="1">
      <alignment vertical="center"/>
      <protection/>
    </xf>
    <xf numFmtId="0" fontId="34" fillId="0" borderId="45" xfId="83" applyFont="1" applyBorder="1">
      <alignment vertical="center"/>
      <protection/>
    </xf>
    <xf numFmtId="49" fontId="36" fillId="26" borderId="45" xfId="83" applyNumberFormat="1" applyFont="1" applyFill="1" applyBorder="1">
      <alignment vertical="center"/>
      <protection/>
    </xf>
    <xf numFmtId="49" fontId="37" fillId="0" borderId="45" xfId="83" applyNumberFormat="1" applyFont="1" applyBorder="1">
      <alignment vertical="center"/>
      <protection/>
    </xf>
    <xf numFmtId="49" fontId="37" fillId="0" borderId="42" xfId="83" applyNumberFormat="1" applyFont="1" applyBorder="1">
      <alignment vertical="center"/>
      <protection/>
    </xf>
    <xf numFmtId="0" fontId="34" fillId="0" borderId="43" xfId="83" applyFont="1" applyBorder="1">
      <alignment vertical="center"/>
      <protection/>
    </xf>
    <xf numFmtId="49" fontId="37" fillId="0" borderId="44" xfId="83" applyNumberFormat="1" applyFont="1" applyBorder="1">
      <alignment vertical="center"/>
      <protection/>
    </xf>
    <xf numFmtId="0" fontId="37" fillId="0" borderId="45" xfId="83" applyFont="1" applyBorder="1">
      <alignment vertical="center"/>
      <protection/>
    </xf>
    <xf numFmtId="0" fontId="3" fillId="0" borderId="46" xfId="0" applyFont="1" applyBorder="1" applyAlignment="1" applyProtection="1">
      <alignment horizontal="center" vertical="center"/>
      <protection/>
    </xf>
    <xf numFmtId="0" fontId="3" fillId="0" borderId="2" xfId="0" applyFont="1" applyBorder="1" applyAlignment="1" applyProtection="1">
      <alignment horizontal="left" vertical="center"/>
      <protection/>
    </xf>
    <xf numFmtId="0" fontId="20" fillId="0" borderId="20" xfId="0" applyFont="1" applyFill="1" applyBorder="1" applyAlignment="1" applyProtection="1">
      <alignment horizontal="left" vertical="center"/>
      <protection/>
    </xf>
    <xf numFmtId="0" fontId="20"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left" vertical="center" wrapText="1"/>
      <protection/>
    </xf>
    <xf numFmtId="0" fontId="26" fillId="0" borderId="16" xfId="0" applyFont="1" applyFill="1" applyBorder="1" applyAlignment="1" applyProtection="1">
      <alignment horizontal="left" vertical="center" wrapText="1"/>
      <protection/>
    </xf>
    <xf numFmtId="0" fontId="3" fillId="0" borderId="28" xfId="0"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0" xfId="0" applyFont="1" applyFill="1" applyBorder="1" applyAlignment="1" applyProtection="1">
      <alignment horizontal="left" vertical="center"/>
      <protection/>
    </xf>
    <xf numFmtId="0" fontId="3" fillId="0" borderId="12" xfId="0" applyFont="1" applyBorder="1" applyAlignment="1" applyProtection="1">
      <alignment horizontal="left" vertical="top" wrapText="1"/>
      <protection/>
    </xf>
    <xf numFmtId="0" fontId="20" fillId="0" borderId="47" xfId="0" applyFont="1" applyBorder="1" applyAlignment="1" applyProtection="1">
      <alignment vertical="center"/>
      <protection/>
    </xf>
    <xf numFmtId="0" fontId="7" fillId="0" borderId="47"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29" fillId="0" borderId="12" xfId="0" applyFont="1" applyFill="1" applyBorder="1" applyAlignment="1" applyProtection="1">
      <alignment vertical="center"/>
      <protection/>
    </xf>
    <xf numFmtId="0" fontId="20" fillId="0" borderId="0" xfId="0" applyFont="1" applyBorder="1" applyAlignment="1" applyProtection="1">
      <alignment vertical="center"/>
      <protection/>
    </xf>
    <xf numFmtId="0" fontId="3" fillId="0" borderId="47" xfId="0" applyFont="1" applyBorder="1" applyAlignment="1" applyProtection="1">
      <alignment vertical="top" wrapText="1"/>
      <protection/>
    </xf>
    <xf numFmtId="0" fontId="3" fillId="0" borderId="47" xfId="0" applyFont="1" applyBorder="1" applyAlignment="1" applyProtection="1">
      <alignment vertical="top"/>
      <protection/>
    </xf>
    <xf numFmtId="0" fontId="12" fillId="0" borderId="13" xfId="0" applyFont="1" applyBorder="1" applyAlignment="1" applyProtection="1">
      <alignment horizontal="left" vertical="top" wrapText="1"/>
      <protection/>
    </xf>
    <xf numFmtId="0" fontId="12" fillId="0" borderId="12" xfId="0" applyFont="1" applyBorder="1" applyAlignment="1" applyProtection="1">
      <alignment horizontal="left" vertical="top" wrapText="1"/>
      <protection/>
    </xf>
    <xf numFmtId="0" fontId="26" fillId="0" borderId="20" xfId="0" applyFont="1" applyFill="1" applyBorder="1" applyAlignment="1" applyProtection="1">
      <alignment vertical="center" wrapText="1"/>
      <protection/>
    </xf>
    <xf numFmtId="0" fontId="26" fillId="0" borderId="48" xfId="0" applyFont="1" applyFill="1" applyBorder="1" applyAlignment="1" applyProtection="1">
      <alignment vertical="center" wrapText="1"/>
      <protection/>
    </xf>
    <xf numFmtId="0" fontId="12" fillId="4" borderId="29" xfId="0" applyFont="1" applyFill="1" applyBorder="1" applyAlignment="1" applyProtection="1">
      <alignment horizontal="left" vertical="center"/>
      <protection/>
    </xf>
    <xf numFmtId="0" fontId="12" fillId="4" borderId="20" xfId="0" applyFont="1" applyFill="1" applyBorder="1" applyAlignment="1" applyProtection="1">
      <alignment horizontal="left" vertical="center"/>
      <protection/>
    </xf>
    <xf numFmtId="0" fontId="12" fillId="4" borderId="30" xfId="0" applyFont="1" applyFill="1" applyBorder="1" applyAlignment="1" applyProtection="1">
      <alignment horizontal="left" vertical="center"/>
      <protection/>
    </xf>
    <xf numFmtId="0" fontId="20" fillId="4" borderId="0" xfId="0" applyFont="1" applyFill="1" applyBorder="1" applyAlignment="1" applyProtection="1">
      <alignment horizontal="left" vertical="center"/>
      <protection/>
    </xf>
    <xf numFmtId="0" fontId="12" fillId="4" borderId="33" xfId="0" applyFont="1" applyFill="1" applyBorder="1" applyAlignment="1" applyProtection="1">
      <alignment vertical="center"/>
      <protection/>
    </xf>
    <xf numFmtId="0" fontId="12" fillId="4" borderId="28" xfId="0" applyFont="1" applyFill="1" applyBorder="1" applyAlignment="1" applyProtection="1">
      <alignment vertical="center"/>
      <protection/>
    </xf>
    <xf numFmtId="0" fontId="12" fillId="4" borderId="34" xfId="0" applyFont="1" applyFill="1" applyBorder="1" applyAlignment="1" applyProtection="1">
      <alignment vertical="center"/>
      <protection/>
    </xf>
    <xf numFmtId="0" fontId="3" fillId="0" borderId="0" xfId="0" applyFont="1" applyBorder="1" applyAlignment="1" applyProtection="1">
      <alignment vertical="center" wrapText="1"/>
      <protection/>
    </xf>
    <xf numFmtId="0" fontId="3" fillId="0" borderId="16" xfId="0" applyFont="1" applyBorder="1" applyAlignment="1" applyProtection="1">
      <alignment vertical="center" wrapText="1"/>
      <protection/>
    </xf>
    <xf numFmtId="0" fontId="38" fillId="0" borderId="0" xfId="0" applyFont="1" applyAlignment="1" applyProtection="1">
      <alignment vertical="center"/>
      <protection/>
    </xf>
    <xf numFmtId="0" fontId="22" fillId="0" borderId="20" xfId="0" applyFont="1" applyBorder="1" applyAlignment="1" applyProtection="1">
      <alignment horizontal="left" vertical="center"/>
      <protection/>
    </xf>
    <xf numFmtId="0" fontId="22" fillId="0" borderId="48" xfId="0" applyFont="1" applyBorder="1" applyAlignment="1" applyProtection="1">
      <alignment horizontal="left" vertical="center"/>
      <protection/>
    </xf>
    <xf numFmtId="0" fontId="22" fillId="0" borderId="31"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16" xfId="0" applyFont="1" applyBorder="1" applyAlignment="1" applyProtection="1">
      <alignment horizontal="left" vertical="center"/>
      <protection/>
    </xf>
    <xf numFmtId="0" fontId="28" fillId="0" borderId="49" xfId="78" applyFont="1" applyFill="1" applyBorder="1" applyAlignment="1" applyProtection="1">
      <alignment vertical="center"/>
      <protection/>
    </xf>
    <xf numFmtId="0" fontId="28" fillId="0" borderId="50" xfId="78" applyFont="1" applyFill="1" applyBorder="1" applyAlignment="1" applyProtection="1">
      <alignment vertical="center"/>
      <protection/>
    </xf>
    <xf numFmtId="0" fontId="28" fillId="0" borderId="51" xfId="78" applyFont="1" applyFill="1" applyBorder="1" applyAlignment="1" applyProtection="1">
      <alignment vertical="center"/>
      <protection/>
    </xf>
    <xf numFmtId="49" fontId="39" fillId="0" borderId="52" xfId="78" applyNumberFormat="1" applyFont="1" applyFill="1" applyBorder="1" applyAlignment="1" applyProtection="1">
      <alignment vertical="center"/>
      <protection/>
    </xf>
    <xf numFmtId="49" fontId="39" fillId="0" borderId="53" xfId="78" applyNumberFormat="1" applyFont="1" applyFill="1" applyBorder="1" applyAlignment="1" applyProtection="1">
      <alignment vertical="center"/>
      <protection/>
    </xf>
    <xf numFmtId="49" fontId="39" fillId="0" borderId="54" xfId="78" applyNumberFormat="1" applyFont="1" applyFill="1" applyBorder="1" applyAlignment="1" applyProtection="1">
      <alignment vertical="center"/>
      <protection/>
    </xf>
    <xf numFmtId="0" fontId="2" fillId="0" borderId="1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0" fillId="0" borderId="15" xfId="0" applyFill="1" applyBorder="1" applyAlignment="1">
      <alignment/>
    </xf>
    <xf numFmtId="0" fontId="0" fillId="0" borderId="0" xfId="0" applyFill="1" applyBorder="1" applyAlignment="1">
      <alignment/>
    </xf>
    <xf numFmtId="0" fontId="0" fillId="0" borderId="16" xfId="0" applyFill="1" applyBorder="1" applyAlignment="1">
      <alignment/>
    </xf>
    <xf numFmtId="0" fontId="0" fillId="0" borderId="55" xfId="0" applyFill="1" applyBorder="1" applyAlignment="1">
      <alignment/>
    </xf>
    <xf numFmtId="0" fontId="0" fillId="0" borderId="47" xfId="0" applyFill="1" applyBorder="1" applyAlignment="1">
      <alignment/>
    </xf>
    <xf numFmtId="0" fontId="0" fillId="0" borderId="56" xfId="0" applyFill="1" applyBorder="1" applyAlignment="1">
      <alignment/>
    </xf>
    <xf numFmtId="0" fontId="2" fillId="0" borderId="0"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2" fillId="0" borderId="16" xfId="0" applyFont="1" applyFill="1" applyBorder="1" applyAlignment="1" applyProtection="1">
      <alignment vertical="center" wrapText="1"/>
      <protection/>
    </xf>
    <xf numFmtId="0" fontId="25" fillId="0" borderId="15" xfId="0" applyFont="1" applyFill="1" applyBorder="1" applyAlignment="1" applyProtection="1">
      <alignment vertical="center" wrapText="1"/>
      <protection/>
    </xf>
    <xf numFmtId="0" fontId="3" fillId="0" borderId="33" xfId="0" applyFont="1" applyBorder="1" applyAlignment="1" applyProtection="1">
      <alignment vertical="center" wrapText="1"/>
      <protection/>
    </xf>
    <xf numFmtId="0" fontId="3" fillId="0" borderId="28" xfId="0" applyFont="1" applyBorder="1" applyAlignment="1" applyProtection="1">
      <alignment vertical="center" wrapText="1"/>
      <protection/>
    </xf>
    <xf numFmtId="0" fontId="3" fillId="0" borderId="19" xfId="0" applyFont="1" applyBorder="1" applyAlignment="1" applyProtection="1">
      <alignment vertical="center" wrapText="1"/>
      <protection/>
    </xf>
    <xf numFmtId="0" fontId="10" fillId="0" borderId="29" xfId="0" applyFont="1" applyBorder="1" applyAlignment="1" applyProtection="1">
      <alignment horizontal="left" vertical="center"/>
      <protection/>
    </xf>
    <xf numFmtId="0" fontId="10" fillId="0" borderId="20" xfId="0" applyFont="1" applyBorder="1" applyAlignment="1" applyProtection="1">
      <alignment horizontal="left" vertical="center"/>
      <protection/>
    </xf>
    <xf numFmtId="0" fontId="10" fillId="0" borderId="31"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38"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0" fontId="11" fillId="0" borderId="16" xfId="0" applyFont="1" applyBorder="1" applyAlignment="1" applyProtection="1">
      <alignment horizontal="left" vertical="center" wrapText="1"/>
      <protection/>
    </xf>
    <xf numFmtId="0" fontId="40" fillId="0" borderId="0" xfId="0" applyFont="1" applyBorder="1" applyAlignment="1" applyProtection="1">
      <alignment vertical="center" wrapText="1"/>
      <protection/>
    </xf>
    <xf numFmtId="0" fontId="40" fillId="0" borderId="16" xfId="0" applyFont="1" applyBorder="1" applyAlignment="1" applyProtection="1">
      <alignment vertical="center" wrapText="1"/>
      <protection/>
    </xf>
    <xf numFmtId="0" fontId="11" fillId="0" borderId="20" xfId="0" applyFont="1" applyBorder="1" applyAlignment="1" applyProtection="1">
      <alignment vertical="center" wrapText="1"/>
      <protection/>
    </xf>
    <xf numFmtId="0" fontId="11" fillId="0" borderId="48" xfId="0" applyFont="1" applyBorder="1" applyAlignment="1" applyProtection="1">
      <alignment vertical="center" wrapText="1"/>
      <protection/>
    </xf>
    <xf numFmtId="0" fontId="26" fillId="0" borderId="0" xfId="0" applyFont="1" applyBorder="1" applyAlignment="1" applyProtection="1">
      <alignment horizontal="left" vertical="center"/>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center"/>
      <protection/>
    </xf>
    <xf numFmtId="0" fontId="3" fillId="0" borderId="0" xfId="0" applyFont="1" applyFill="1" applyAlignment="1" applyProtection="1">
      <alignment horizontal="center"/>
      <protection/>
    </xf>
    <xf numFmtId="0" fontId="3" fillId="0" borderId="57" xfId="0" applyNumberFormat="1" applyFont="1" applyFill="1" applyBorder="1" applyAlignment="1" applyProtection="1">
      <alignment horizontal="center"/>
      <protection locked="0"/>
    </xf>
    <xf numFmtId="0" fontId="3" fillId="0" borderId="0" xfId="0" applyNumberFormat="1" applyFont="1" applyAlignment="1" applyProtection="1">
      <alignment horizontal="center"/>
      <protection locked="0"/>
    </xf>
    <xf numFmtId="14" fontId="3" fillId="0" borderId="0" xfId="0" applyNumberFormat="1" applyFont="1" applyAlignment="1" applyProtection="1">
      <alignment horizontal="center"/>
      <protection locked="0"/>
    </xf>
    <xf numFmtId="0" fontId="3" fillId="0" borderId="0" xfId="0" applyFont="1" applyAlignment="1" applyProtection="1">
      <alignment/>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3" fillId="0" borderId="0" xfId="0" applyNumberFormat="1" applyFont="1" applyAlignment="1" applyProtection="1">
      <alignment/>
      <protection locked="0"/>
    </xf>
    <xf numFmtId="0" fontId="3" fillId="0" borderId="0" xfId="0" applyFont="1" applyFill="1" applyAlignment="1" applyProtection="1">
      <alignment horizontal="left"/>
      <protection/>
    </xf>
    <xf numFmtId="0" fontId="6" fillId="0" borderId="0" xfId="0" applyFont="1" applyAlignment="1" applyProtection="1">
      <alignment horizontal="center"/>
      <protection/>
    </xf>
    <xf numFmtId="31" fontId="3" fillId="0" borderId="0" xfId="0" applyNumberFormat="1" applyFont="1" applyAlignment="1" applyProtection="1">
      <alignment/>
      <protection locked="0"/>
    </xf>
    <xf numFmtId="49" fontId="3" fillId="0" borderId="0" xfId="0" applyNumberFormat="1" applyFont="1" applyAlignment="1" applyProtection="1">
      <alignment/>
      <protection locked="0"/>
    </xf>
    <xf numFmtId="0" fontId="3" fillId="23" borderId="0" xfId="0" applyFont="1" applyFill="1" applyAlignment="1" applyProtection="1">
      <alignment/>
      <protection/>
    </xf>
    <xf numFmtId="0" fontId="3" fillId="23" borderId="0" xfId="0" applyFont="1" applyFill="1" applyAlignment="1" applyProtection="1">
      <alignment horizontal="left"/>
      <protection/>
    </xf>
    <xf numFmtId="0" fontId="3" fillId="23" borderId="0" xfId="0" applyFont="1" applyFill="1" applyAlignment="1" applyProtection="1">
      <alignment/>
      <protection locked="0"/>
    </xf>
    <xf numFmtId="0" fontId="3" fillId="23" borderId="0" xfId="0" applyNumberFormat="1" applyFont="1" applyFill="1" applyAlignment="1" applyProtection="1">
      <alignment/>
      <protection locked="0"/>
    </xf>
    <xf numFmtId="0" fontId="6" fillId="23" borderId="0" xfId="0" applyFont="1" applyFill="1" applyAlignment="1" applyProtection="1">
      <alignment horizontal="center"/>
      <protection/>
    </xf>
    <xf numFmtId="31" fontId="3" fillId="23" borderId="0" xfId="0" applyNumberFormat="1" applyFont="1" applyFill="1" applyAlignment="1" applyProtection="1">
      <alignment/>
      <protection locked="0"/>
    </xf>
    <xf numFmtId="0" fontId="34" fillId="0" borderId="58" xfId="83" applyFont="1" applyBorder="1">
      <alignment vertical="center"/>
      <protection/>
    </xf>
    <xf numFmtId="49" fontId="36" fillId="26" borderId="58" xfId="83" applyNumberFormat="1" applyFont="1" applyFill="1" applyBorder="1">
      <alignment vertical="center"/>
      <protection/>
    </xf>
    <xf numFmtId="0" fontId="37" fillId="0" borderId="58" xfId="83" applyFont="1" applyBorder="1">
      <alignment vertical="center"/>
      <protection/>
    </xf>
    <xf numFmtId="49" fontId="34" fillId="23" borderId="36" xfId="83" applyNumberFormat="1" applyFont="1" applyFill="1" applyBorder="1" applyAlignment="1">
      <alignment horizontal="center" vertical="center" wrapText="1"/>
      <protection/>
    </xf>
    <xf numFmtId="0" fontId="3" fillId="0" borderId="0" xfId="77" applyFont="1">
      <alignment vertical="center"/>
      <protection/>
    </xf>
    <xf numFmtId="0" fontId="3" fillId="0" borderId="29" xfId="77" applyFont="1" applyBorder="1">
      <alignment vertical="center"/>
      <protection/>
    </xf>
    <xf numFmtId="0" fontId="3" fillId="0" borderId="20" xfId="77" applyFont="1" applyBorder="1">
      <alignment vertical="center"/>
      <protection/>
    </xf>
    <xf numFmtId="0" fontId="3" fillId="0" borderId="30" xfId="77" applyFont="1" applyBorder="1">
      <alignment vertical="center"/>
      <protection/>
    </xf>
    <xf numFmtId="0" fontId="3" fillId="0" borderId="31" xfId="77" applyFont="1" applyBorder="1">
      <alignment vertical="center"/>
      <protection/>
    </xf>
    <xf numFmtId="0" fontId="3" fillId="0" borderId="0" xfId="77" applyFont="1" applyBorder="1">
      <alignment vertical="center"/>
      <protection/>
    </xf>
    <xf numFmtId="0" fontId="3" fillId="0" borderId="32" xfId="77" applyFont="1" applyBorder="1">
      <alignment vertical="center"/>
      <protection/>
    </xf>
    <xf numFmtId="0" fontId="3" fillId="0" borderId="33" xfId="77" applyFont="1" applyBorder="1">
      <alignment vertical="center"/>
      <protection/>
    </xf>
    <xf numFmtId="0" fontId="3" fillId="0" borderId="28" xfId="77" applyFont="1" applyBorder="1">
      <alignment vertical="center"/>
      <protection/>
    </xf>
    <xf numFmtId="0" fontId="3" fillId="0" borderId="34" xfId="77" applyFont="1" applyBorder="1">
      <alignment vertical="center"/>
      <protection/>
    </xf>
    <xf numFmtId="6" fontId="3" fillId="0" borderId="29" xfId="70" applyFont="1" applyBorder="1" applyAlignment="1">
      <alignment vertical="center"/>
    </xf>
    <xf numFmtId="49" fontId="3" fillId="0" borderId="0" xfId="0" applyNumberFormat="1" applyFont="1" applyBorder="1" applyAlignment="1" applyProtection="1">
      <alignment/>
      <protection locked="0"/>
    </xf>
    <xf numFmtId="14" fontId="3" fillId="0" borderId="59" xfId="0" applyNumberFormat="1" applyFont="1" applyBorder="1" applyAlignment="1" applyProtection="1">
      <alignment horizontal="center"/>
      <protection locked="0"/>
    </xf>
    <xf numFmtId="0" fontId="3" fillId="0" borderId="59" xfId="0" applyFont="1" applyBorder="1" applyAlignment="1" applyProtection="1">
      <alignment horizontal="center"/>
      <protection locked="0"/>
    </xf>
    <xf numFmtId="0" fontId="3" fillId="23" borderId="59" xfId="0" applyFont="1" applyFill="1" applyBorder="1" applyAlignment="1" applyProtection="1">
      <alignment horizontal="center"/>
      <protection locked="0"/>
    </xf>
    <xf numFmtId="0" fontId="3" fillId="0" borderId="59"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12" fillId="0" borderId="0" xfId="0" applyFont="1" applyFill="1" applyAlignment="1" applyProtection="1">
      <alignment horizontal="center" vertical="center"/>
      <protection locked="0"/>
    </xf>
    <xf numFmtId="0" fontId="12" fillId="0" borderId="0" xfId="0" applyFont="1" applyAlignment="1" applyProtection="1">
      <alignment vertical="center"/>
      <protection locked="0"/>
    </xf>
    <xf numFmtId="0" fontId="3" fillId="0" borderId="0" xfId="77" applyFont="1" applyFill="1" applyProtection="1">
      <alignment vertical="center"/>
      <protection locked="0"/>
    </xf>
    <xf numFmtId="49" fontId="3" fillId="0" borderId="0" xfId="0" applyNumberFormat="1" applyFont="1" applyFill="1" applyAlignment="1" applyProtection="1">
      <alignment/>
      <protection locked="0"/>
    </xf>
    <xf numFmtId="49" fontId="3" fillId="23" borderId="0" xfId="0" applyNumberFormat="1" applyFont="1" applyFill="1" applyAlignment="1" applyProtection="1">
      <alignment/>
      <protection locked="0"/>
    </xf>
    <xf numFmtId="0" fontId="12"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2"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6" fillId="0" borderId="20" xfId="0" applyFont="1" applyBorder="1" applyAlignment="1" applyProtection="1">
      <alignment vertical="center" wrapText="1"/>
      <protection/>
    </xf>
    <xf numFmtId="0" fontId="26" fillId="0" borderId="48" xfId="0" applyFont="1" applyBorder="1" applyAlignment="1" applyProtection="1">
      <alignment vertical="center" wrapText="1"/>
      <protection/>
    </xf>
    <xf numFmtId="0" fontId="3" fillId="0" borderId="0" xfId="0" applyNumberFormat="1" applyFont="1" applyFill="1" applyAlignment="1" applyProtection="1">
      <alignment/>
      <protection locked="0"/>
    </xf>
    <xf numFmtId="0" fontId="3" fillId="0" borderId="0" xfId="0" applyFont="1" applyFill="1" applyAlignment="1" applyProtection="1">
      <alignment/>
      <protection locked="0"/>
    </xf>
    <xf numFmtId="0" fontId="3" fillId="0" borderId="0" xfId="0" applyFont="1" applyFill="1" applyAlignment="1" applyProtection="1">
      <alignment/>
      <protection/>
    </xf>
    <xf numFmtId="0" fontId="3" fillId="0" borderId="15" xfId="0" applyFont="1" applyFill="1" applyBorder="1" applyAlignment="1" applyProtection="1">
      <alignment/>
      <protection locked="0"/>
    </xf>
    <xf numFmtId="0" fontId="3" fillId="0" borderId="0" xfId="0" applyNumberFormat="1" applyFont="1" applyFill="1" applyAlignment="1">
      <alignment wrapText="1"/>
    </xf>
    <xf numFmtId="0" fontId="3" fillId="0" borderId="0" xfId="0" applyFont="1" applyBorder="1" applyAlignment="1" applyProtection="1">
      <alignment horizontal="left" vertical="center" wrapText="1"/>
      <protection/>
    </xf>
    <xf numFmtId="0" fontId="3" fillId="0" borderId="28" xfId="0" applyFont="1" applyBorder="1" applyAlignment="1" applyProtection="1">
      <alignment vertical="center"/>
      <protection/>
    </xf>
    <xf numFmtId="0" fontId="3" fillId="0" borderId="34"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60" xfId="0" applyFont="1" applyBorder="1" applyAlignment="1" applyProtection="1">
      <alignment vertical="center"/>
      <protection/>
    </xf>
    <xf numFmtId="0" fontId="12" fillId="0" borderId="0" xfId="0" applyFont="1" applyAlignment="1" applyProtection="1">
      <alignment horizontal="left" vertical="center"/>
      <protection/>
    </xf>
    <xf numFmtId="0" fontId="7" fillId="4" borderId="13" xfId="0" applyFont="1" applyFill="1" applyBorder="1" applyAlignment="1" applyProtection="1">
      <alignment vertical="center"/>
      <protection/>
    </xf>
    <xf numFmtId="0" fontId="20" fillId="4" borderId="12" xfId="0" applyFont="1" applyFill="1" applyBorder="1" applyAlignment="1" applyProtection="1">
      <alignment vertical="center"/>
      <protection/>
    </xf>
    <xf numFmtId="0" fontId="20" fillId="4" borderId="14" xfId="0" applyFont="1" applyFill="1" applyBorder="1" applyAlignment="1" applyProtection="1">
      <alignment vertical="center"/>
      <protection/>
    </xf>
    <xf numFmtId="0" fontId="6" fillId="4" borderId="15"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xf>
    <xf numFmtId="0" fontId="12" fillId="4" borderId="15" xfId="0" applyFont="1" applyFill="1" applyBorder="1" applyAlignment="1" applyProtection="1">
      <alignment horizontal="center" vertical="center"/>
      <protection/>
    </xf>
    <xf numFmtId="0" fontId="3" fillId="4" borderId="0" xfId="0" applyFont="1" applyFill="1" applyBorder="1" applyAlignment="1" applyProtection="1">
      <alignment horizontal="left" vertical="center"/>
      <protection/>
    </xf>
    <xf numFmtId="0" fontId="6" fillId="4" borderId="15" xfId="0" applyFont="1" applyFill="1" applyBorder="1" applyAlignment="1" applyProtection="1">
      <alignment horizontal="left" vertical="center"/>
      <protection/>
    </xf>
    <xf numFmtId="0" fontId="6" fillId="4" borderId="0" xfId="0" applyFont="1" applyFill="1" applyBorder="1" applyAlignment="1" applyProtection="1">
      <alignment horizontal="right" vertical="top"/>
      <protection/>
    </xf>
    <xf numFmtId="0" fontId="7" fillId="4" borderId="15" xfId="0" applyFont="1" applyFill="1" applyBorder="1" applyAlignment="1" applyProtection="1">
      <alignment horizontal="left" vertical="center"/>
      <protection/>
    </xf>
    <xf numFmtId="0" fontId="20" fillId="4" borderId="16" xfId="0" applyFont="1" applyFill="1" applyBorder="1" applyAlignment="1" applyProtection="1">
      <alignment horizontal="left" vertical="center"/>
      <protection/>
    </xf>
    <xf numFmtId="0" fontId="3" fillId="4" borderId="15" xfId="0" applyFont="1" applyFill="1" applyBorder="1" applyAlignment="1" applyProtection="1">
      <alignment horizontal="center" vertical="center"/>
      <protection/>
    </xf>
    <xf numFmtId="0" fontId="3" fillId="4" borderId="0" xfId="0" applyFont="1" applyFill="1" applyBorder="1" applyAlignment="1" applyProtection="1">
      <alignment horizontal="center" vertical="center"/>
      <protection/>
    </xf>
    <xf numFmtId="0" fontId="6" fillId="4" borderId="0" xfId="0" applyFont="1" applyFill="1" applyBorder="1" applyAlignment="1" applyProtection="1">
      <alignment vertical="top" wrapText="1"/>
      <protection/>
    </xf>
    <xf numFmtId="0" fontId="6" fillId="4" borderId="0" xfId="0" applyFont="1" applyFill="1" applyBorder="1" applyAlignment="1" applyProtection="1">
      <alignment/>
      <protection/>
    </xf>
    <xf numFmtId="31" fontId="3" fillId="4" borderId="0" xfId="0" applyNumberFormat="1" applyFont="1" applyFill="1" applyBorder="1" applyAlignment="1" applyProtection="1">
      <alignment horizontal="center" vertical="center"/>
      <protection/>
    </xf>
    <xf numFmtId="0" fontId="3" fillId="4" borderId="0" xfId="0" applyFont="1" applyFill="1" applyBorder="1" applyAlignment="1" applyProtection="1">
      <alignment vertical="center" wrapText="1"/>
      <protection/>
    </xf>
    <xf numFmtId="0" fontId="3" fillId="4" borderId="0" xfId="0" applyFont="1" applyFill="1" applyBorder="1" applyAlignment="1" applyProtection="1">
      <alignment horizontal="left" vertical="center" wrapText="1"/>
      <protection/>
    </xf>
    <xf numFmtId="0" fontId="3" fillId="4" borderId="16" xfId="0" applyFont="1" applyFill="1" applyBorder="1" applyAlignment="1" applyProtection="1">
      <alignment horizontal="left" vertical="center" wrapText="1"/>
      <protection/>
    </xf>
    <xf numFmtId="0" fontId="6" fillId="4" borderId="15" xfId="0" applyFont="1" applyFill="1" applyBorder="1" applyAlignment="1" applyProtection="1">
      <alignment horizontal="right" vertical="top"/>
      <protection/>
    </xf>
    <xf numFmtId="0" fontId="6" fillId="4" borderId="0" xfId="0" applyFont="1" applyFill="1" applyBorder="1" applyAlignment="1" applyProtection="1">
      <alignment vertical="top"/>
      <protection/>
    </xf>
    <xf numFmtId="0" fontId="0" fillId="4" borderId="15" xfId="0" applyFont="1" applyFill="1" applyBorder="1" applyAlignment="1" applyProtection="1">
      <alignment/>
      <protection/>
    </xf>
    <xf numFmtId="31" fontId="19" fillId="4" borderId="0" xfId="0" applyNumberFormat="1" applyFont="1" applyFill="1" applyBorder="1" applyAlignment="1" applyProtection="1">
      <alignment horizontal="center" vertical="center"/>
      <protection/>
    </xf>
    <xf numFmtId="0" fontId="12" fillId="4" borderId="0" xfId="0" applyFont="1" applyFill="1" applyBorder="1" applyAlignment="1" applyProtection="1">
      <alignment horizontal="left" vertical="center" wrapText="1"/>
      <protection/>
    </xf>
    <xf numFmtId="0" fontId="12" fillId="4" borderId="16" xfId="0" applyFont="1" applyFill="1" applyBorder="1" applyAlignment="1" applyProtection="1">
      <alignment horizontal="left" vertical="center" wrapText="1"/>
      <protection/>
    </xf>
    <xf numFmtId="0" fontId="0" fillId="4" borderId="0" xfId="0" applyFont="1" applyFill="1" applyBorder="1" applyAlignment="1" applyProtection="1">
      <alignment/>
      <protection/>
    </xf>
    <xf numFmtId="31" fontId="6" fillId="4" borderId="0" xfId="0" applyNumberFormat="1" applyFont="1" applyFill="1" applyBorder="1" applyAlignment="1" applyProtection="1">
      <alignment horizontal="center" vertical="center"/>
      <protection/>
    </xf>
    <xf numFmtId="31" fontId="6" fillId="4" borderId="0" xfId="0" applyNumberFormat="1" applyFont="1" applyFill="1" applyBorder="1" applyAlignment="1" applyProtection="1">
      <alignment horizontal="left" vertical="center"/>
      <protection/>
    </xf>
    <xf numFmtId="0" fontId="12" fillId="4" borderId="0" xfId="0" applyFont="1" applyFill="1" applyBorder="1" applyAlignment="1" applyProtection="1">
      <alignment vertical="center" wrapText="1"/>
      <protection/>
    </xf>
    <xf numFmtId="0" fontId="21" fillId="4" borderId="15" xfId="0" applyFont="1" applyFill="1" applyBorder="1" applyAlignment="1" applyProtection="1">
      <alignment/>
      <protection/>
    </xf>
    <xf numFmtId="0" fontId="0" fillId="4" borderId="0" xfId="0" applyFont="1" applyFill="1" applyBorder="1" applyAlignment="1" applyProtection="1">
      <alignment horizontal="center" vertical="center"/>
      <protection/>
    </xf>
    <xf numFmtId="0" fontId="23" fillId="4" borderId="0" xfId="0" applyFont="1" applyFill="1" applyBorder="1" applyAlignment="1" applyProtection="1">
      <alignment/>
      <protection/>
    </xf>
    <xf numFmtId="0" fontId="20" fillId="4" borderId="15" xfId="0" applyFont="1" applyFill="1" applyBorder="1" applyAlignment="1" applyProtection="1">
      <alignment/>
      <protection/>
    </xf>
    <xf numFmtId="0" fontId="0" fillId="4" borderId="0" xfId="0" applyFont="1" applyFill="1" applyBorder="1" applyAlignment="1" applyProtection="1">
      <alignment horizontal="center" vertical="center"/>
      <protection/>
    </xf>
    <xf numFmtId="0" fontId="0" fillId="4" borderId="55" xfId="0" applyFont="1" applyFill="1" applyBorder="1" applyAlignment="1" applyProtection="1">
      <alignment horizontal="center" vertical="center"/>
      <protection/>
    </xf>
    <xf numFmtId="0" fontId="0" fillId="4" borderId="47" xfId="0" applyFont="1" applyFill="1" applyBorder="1" applyAlignment="1" applyProtection="1">
      <alignment horizontal="center" vertical="center"/>
      <protection/>
    </xf>
    <xf numFmtId="31" fontId="19" fillId="4" borderId="47" xfId="0" applyNumberFormat="1" applyFont="1" applyFill="1" applyBorder="1" applyAlignment="1" applyProtection="1">
      <alignment horizontal="center" vertical="center"/>
      <protection/>
    </xf>
    <xf numFmtId="0" fontId="12" fillId="4" borderId="47" xfId="0" applyFont="1" applyFill="1" applyBorder="1" applyAlignment="1" applyProtection="1">
      <alignment vertical="center" wrapText="1"/>
      <protection/>
    </xf>
    <xf numFmtId="0" fontId="12" fillId="4" borderId="47" xfId="0" applyFont="1" applyFill="1" applyBorder="1" applyAlignment="1" applyProtection="1">
      <alignment horizontal="left" vertical="center" wrapText="1"/>
      <protection/>
    </xf>
    <xf numFmtId="0" fontId="12" fillId="4" borderId="56" xfId="0" applyFont="1" applyFill="1" applyBorder="1" applyAlignment="1" applyProtection="1">
      <alignment horizontal="left" vertical="center" wrapText="1"/>
      <protection/>
    </xf>
    <xf numFmtId="0" fontId="22" fillId="0" borderId="61"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3" fillId="0" borderId="0" xfId="0" applyFont="1" applyAlignment="1" applyProtection="1">
      <alignment vertical="center"/>
      <protection/>
    </xf>
    <xf numFmtId="0" fontId="3" fillId="4" borderId="31" xfId="0" applyFont="1" applyFill="1" applyBorder="1" applyAlignment="1" applyProtection="1">
      <alignment horizontal="left" vertical="center"/>
      <protection/>
    </xf>
    <xf numFmtId="0" fontId="3" fillId="4" borderId="32" xfId="0" applyFont="1" applyFill="1" applyBorder="1" applyAlignment="1" applyProtection="1">
      <alignment horizontal="left" vertical="center"/>
      <protection/>
    </xf>
    <xf numFmtId="0" fontId="26" fillId="4" borderId="31" xfId="0" applyFont="1" applyFill="1" applyBorder="1" applyAlignment="1" applyProtection="1">
      <alignment horizontal="left" vertical="center"/>
      <protection/>
    </xf>
    <xf numFmtId="0" fontId="3" fillId="4" borderId="0" xfId="0" applyFont="1" applyFill="1" applyBorder="1" applyAlignment="1" applyProtection="1">
      <alignment horizontal="right" vertical="center"/>
      <protection/>
    </xf>
    <xf numFmtId="0" fontId="26" fillId="4" borderId="0" xfId="0" applyFont="1" applyFill="1" applyBorder="1" applyAlignment="1" applyProtection="1">
      <alignment horizontal="left" vertical="center"/>
      <protection/>
    </xf>
    <xf numFmtId="0" fontId="26" fillId="4" borderId="32" xfId="0" applyFont="1" applyFill="1" applyBorder="1" applyAlignment="1" applyProtection="1">
      <alignment horizontal="left" vertical="center"/>
      <protection/>
    </xf>
    <xf numFmtId="0" fontId="3" fillId="4" borderId="31" xfId="0" applyFont="1" applyFill="1" applyBorder="1" applyAlignment="1" applyProtection="1">
      <alignment vertical="center"/>
      <protection/>
    </xf>
    <xf numFmtId="0" fontId="3" fillId="4" borderId="0" xfId="0" applyFont="1" applyFill="1" applyBorder="1" applyAlignment="1" applyProtection="1">
      <alignment vertical="center"/>
      <protection/>
    </xf>
    <xf numFmtId="0" fontId="3" fillId="4" borderId="32" xfId="0" applyFont="1" applyFill="1" applyBorder="1" applyAlignment="1" applyProtection="1">
      <alignment vertical="center"/>
      <protection/>
    </xf>
    <xf numFmtId="0" fontId="0" fillId="0" borderId="0" xfId="0" applyFont="1" applyAlignment="1" applyProtection="1">
      <alignmen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26" fillId="0" borderId="0" xfId="0" applyFont="1" applyFill="1" applyBorder="1" applyAlignment="1" applyProtection="1">
      <alignment horizontal="left" vertical="center"/>
      <protection/>
    </xf>
    <xf numFmtId="0" fontId="22" fillId="0" borderId="0" xfId="0" applyFont="1" applyFill="1" applyBorder="1" applyAlignment="1" applyProtection="1">
      <alignment vertical="center" wrapText="1"/>
      <protection/>
    </xf>
    <xf numFmtId="0" fontId="26"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protection/>
    </xf>
    <xf numFmtId="0" fontId="22" fillId="0" borderId="62" xfId="0" applyFont="1" applyBorder="1" applyAlignment="1" applyProtection="1">
      <alignment horizontal="left" vertical="center"/>
      <protection/>
    </xf>
    <xf numFmtId="0" fontId="12" fillId="0" borderId="47" xfId="0" applyFont="1" applyBorder="1" applyAlignment="1" applyProtection="1">
      <alignment vertical="center"/>
      <protection/>
    </xf>
    <xf numFmtId="0" fontId="22" fillId="0" borderId="47" xfId="0" applyFont="1" applyBorder="1" applyAlignment="1" applyProtection="1">
      <alignment horizontal="left" vertical="center"/>
      <protection/>
    </xf>
    <xf numFmtId="0" fontId="22" fillId="0" borderId="56" xfId="0" applyFont="1" applyBorder="1" applyAlignment="1" applyProtection="1">
      <alignment horizontal="left" vertical="center"/>
      <protection/>
    </xf>
    <xf numFmtId="0" fontId="41" fillId="0" borderId="0" xfId="0" applyFont="1" applyFill="1" applyBorder="1" applyAlignment="1" applyProtection="1">
      <alignment vertical="center" wrapText="1"/>
      <protection/>
    </xf>
    <xf numFmtId="0" fontId="22" fillId="0" borderId="0" xfId="0" applyFont="1" applyBorder="1" applyAlignment="1" applyProtection="1">
      <alignment horizontal="left" vertical="top"/>
      <protection/>
    </xf>
    <xf numFmtId="0" fontId="22" fillId="24" borderId="63" xfId="0" applyFont="1" applyFill="1" applyBorder="1" applyAlignment="1" applyProtection="1">
      <alignment vertical="center" wrapText="1"/>
      <protection/>
    </xf>
    <xf numFmtId="0" fontId="22" fillId="24" borderId="28" xfId="0" applyFont="1" applyFill="1" applyBorder="1" applyAlignment="1" applyProtection="1">
      <alignment vertical="center" wrapText="1"/>
      <protection/>
    </xf>
    <xf numFmtId="0" fontId="22" fillId="24" borderId="34" xfId="0" applyFont="1" applyFill="1" applyBorder="1" applyAlignment="1" applyProtection="1">
      <alignment vertical="center" wrapText="1"/>
      <protection/>
    </xf>
    <xf numFmtId="0" fontId="3" fillId="0" borderId="19" xfId="0" applyFont="1" applyBorder="1" applyAlignment="1" applyProtection="1">
      <alignment vertical="center"/>
      <protection/>
    </xf>
    <xf numFmtId="0" fontId="22" fillId="24" borderId="15" xfId="0" applyFont="1" applyFill="1" applyBorder="1" applyAlignment="1" applyProtection="1">
      <alignment vertical="top" wrapText="1"/>
      <protection/>
    </xf>
    <xf numFmtId="0" fontId="26" fillId="0" borderId="12" xfId="0" applyFont="1" applyBorder="1" applyAlignment="1" applyProtection="1">
      <alignment vertical="center" wrapText="1"/>
      <protection/>
    </xf>
    <xf numFmtId="0" fontId="26" fillId="0" borderId="14" xfId="0" applyFont="1" applyBorder="1" applyAlignment="1" applyProtection="1">
      <alignment vertical="center" wrapText="1"/>
      <protection/>
    </xf>
    <xf numFmtId="0" fontId="6" fillId="0" borderId="0" xfId="0" applyFont="1" applyFill="1" applyAlignment="1" applyProtection="1">
      <alignment horizontal="center"/>
      <protection/>
    </xf>
    <xf numFmtId="0" fontId="3" fillId="0" borderId="0" xfId="0" applyFont="1" applyFill="1" applyAlignment="1" applyProtection="1">
      <alignment/>
      <protection locked="0"/>
    </xf>
    <xf numFmtId="0" fontId="3" fillId="0" borderId="0" xfId="0" applyFont="1" applyBorder="1" applyAlignment="1" applyProtection="1">
      <alignment horizontal="right" vertical="top"/>
      <protection/>
    </xf>
    <xf numFmtId="0" fontId="7" fillId="0" borderId="55" xfId="0" applyFont="1" applyBorder="1" applyAlignment="1" applyProtection="1">
      <alignment vertical="center" wrapText="1"/>
      <protection/>
    </xf>
    <xf numFmtId="0" fontId="7" fillId="0" borderId="47" xfId="0" applyFont="1" applyBorder="1" applyAlignment="1" applyProtection="1">
      <alignment vertical="center" wrapText="1"/>
      <protection/>
    </xf>
    <xf numFmtId="0" fontId="7" fillId="0" borderId="56" xfId="0" applyFont="1" applyBorder="1" applyAlignment="1" applyProtection="1">
      <alignment vertical="center" wrapText="1"/>
      <protection/>
    </xf>
    <xf numFmtId="0" fontId="22" fillId="24" borderId="63" xfId="0" applyFont="1" applyFill="1" applyBorder="1" applyAlignment="1">
      <alignment horizontal="left" vertical="center" wrapText="1"/>
    </xf>
    <xf numFmtId="0" fontId="22" fillId="24" borderId="28" xfId="0" applyFont="1" applyFill="1" applyBorder="1" applyAlignment="1">
      <alignment horizontal="left" vertical="center" wrapText="1"/>
    </xf>
    <xf numFmtId="0" fontId="22" fillId="24" borderId="34" xfId="0" applyFont="1" applyFill="1" applyBorder="1" applyAlignment="1">
      <alignment horizontal="left" vertical="center" wrapText="1"/>
    </xf>
    <xf numFmtId="0" fontId="32" fillId="0" borderId="0" xfId="0" applyFont="1" applyBorder="1" applyAlignment="1" applyProtection="1">
      <alignment horizontal="left" vertical="center"/>
      <protection/>
    </xf>
    <xf numFmtId="0" fontId="32" fillId="0" borderId="20" xfId="0" applyFont="1" applyFill="1" applyBorder="1" applyAlignment="1" applyProtection="1">
      <alignment vertical="center"/>
      <protection/>
    </xf>
    <xf numFmtId="0" fontId="3" fillId="0" borderId="47" xfId="0" applyFont="1" applyBorder="1" applyAlignment="1" applyProtection="1">
      <alignment vertical="center"/>
      <protection/>
    </xf>
    <xf numFmtId="0" fontId="32" fillId="0" borderId="12" xfId="0" applyFont="1" applyBorder="1" applyAlignment="1" applyProtection="1">
      <alignment horizontal="left" vertical="center"/>
      <protection/>
    </xf>
    <xf numFmtId="0" fontId="12" fillId="0" borderId="12" xfId="0" applyFont="1" applyBorder="1" applyAlignment="1" applyProtection="1">
      <alignment vertical="center"/>
      <protection/>
    </xf>
    <xf numFmtId="0" fontId="3" fillId="27" borderId="29" xfId="77" applyFont="1" applyFill="1" applyBorder="1">
      <alignment vertical="center"/>
      <protection/>
    </xf>
    <xf numFmtId="0" fontId="3" fillId="27" borderId="20" xfId="77" applyFont="1" applyFill="1" applyBorder="1">
      <alignment vertical="center"/>
      <protection/>
    </xf>
    <xf numFmtId="0" fontId="3" fillId="27" borderId="30" xfId="77" applyFont="1" applyFill="1" applyBorder="1">
      <alignment vertical="center"/>
      <protection/>
    </xf>
    <xf numFmtId="0" fontId="3" fillId="27" borderId="31" xfId="77" applyFont="1" applyFill="1" applyBorder="1">
      <alignment vertical="center"/>
      <protection/>
    </xf>
    <xf numFmtId="0" fontId="3" fillId="27" borderId="0" xfId="77" applyFont="1" applyFill="1" applyBorder="1">
      <alignment vertical="center"/>
      <protection/>
    </xf>
    <xf numFmtId="0" fontId="3" fillId="27" borderId="32" xfId="77" applyFont="1" applyFill="1" applyBorder="1">
      <alignment vertical="center"/>
      <protection/>
    </xf>
    <xf numFmtId="0" fontId="3" fillId="27" borderId="33" xfId="77" applyFont="1" applyFill="1" applyBorder="1">
      <alignment vertical="center"/>
      <protection/>
    </xf>
    <xf numFmtId="0" fontId="3" fillId="27" borderId="28" xfId="77" applyFont="1" applyFill="1" applyBorder="1">
      <alignment vertical="center"/>
      <protection/>
    </xf>
    <xf numFmtId="0" fontId="3" fillId="27" borderId="34" xfId="77" applyFont="1" applyFill="1" applyBorder="1">
      <alignment vertical="center"/>
      <protection/>
    </xf>
    <xf numFmtId="0" fontId="3" fillId="0" borderId="29" xfId="77" applyFont="1" applyFill="1" applyBorder="1">
      <alignment vertical="center"/>
      <protection/>
    </xf>
    <xf numFmtId="0" fontId="3" fillId="0" borderId="20" xfId="77" applyFont="1" applyFill="1" applyBorder="1">
      <alignment vertical="center"/>
      <protection/>
    </xf>
    <xf numFmtId="0" fontId="3" fillId="0" borderId="31" xfId="77" applyFont="1" applyFill="1" applyBorder="1">
      <alignment vertical="center"/>
      <protection/>
    </xf>
    <xf numFmtId="0" fontId="3" fillId="0" borderId="0" xfId="77" applyFont="1" applyFill="1" applyBorder="1">
      <alignment vertical="center"/>
      <protection/>
    </xf>
    <xf numFmtId="0" fontId="3" fillId="0" borderId="28" xfId="77" applyFont="1" applyFill="1" applyBorder="1">
      <alignment vertical="center"/>
      <protection/>
    </xf>
    <xf numFmtId="0" fontId="3" fillId="0" borderId="33" xfId="77" applyFont="1" applyFill="1" applyBorder="1">
      <alignment vertical="center"/>
      <protection/>
    </xf>
    <xf numFmtId="0" fontId="3" fillId="0" borderId="0" xfId="77" applyFont="1" applyFill="1">
      <alignment vertical="center"/>
      <protection/>
    </xf>
    <xf numFmtId="0" fontId="3" fillId="28" borderId="0" xfId="0" applyFont="1" applyFill="1" applyAlignment="1" applyProtection="1">
      <alignment/>
      <protection/>
    </xf>
    <xf numFmtId="0" fontId="3" fillId="28" borderId="0" xfId="0" applyFont="1" applyFill="1" applyAlignment="1" applyProtection="1">
      <alignment horizontal="left"/>
      <protection/>
    </xf>
    <xf numFmtId="0" fontId="3" fillId="28" borderId="59" xfId="0" applyFont="1" applyFill="1" applyBorder="1" applyAlignment="1" applyProtection="1">
      <alignment horizontal="center"/>
      <protection locked="0"/>
    </xf>
    <xf numFmtId="0" fontId="3" fillId="28" borderId="0" xfId="0" applyNumberFormat="1" applyFont="1" applyFill="1" applyAlignment="1" applyProtection="1">
      <alignment/>
      <protection locked="0"/>
    </xf>
    <xf numFmtId="0" fontId="3" fillId="28" borderId="0" xfId="0" applyFont="1" applyFill="1" applyAlignment="1" applyProtection="1">
      <alignment/>
      <protection locked="0"/>
    </xf>
    <xf numFmtId="0" fontId="6" fillId="28" borderId="0" xfId="0" applyFont="1" applyFill="1" applyAlignment="1" applyProtection="1">
      <alignment horizontal="center"/>
      <protection/>
    </xf>
    <xf numFmtId="49" fontId="3" fillId="0" borderId="0" xfId="82" applyNumberFormat="1" applyFont="1" applyFill="1" applyAlignment="1" applyProtection="1">
      <alignment horizontal="left" vertical="center"/>
      <protection locked="0"/>
    </xf>
    <xf numFmtId="0" fontId="3" fillId="0" borderId="0" xfId="77" applyFont="1" applyFill="1" applyAlignment="1" applyProtection="1">
      <alignment horizontal="left" vertical="center"/>
      <protection locked="0"/>
    </xf>
    <xf numFmtId="0" fontId="3" fillId="0" borderId="20"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64"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3" fillId="4" borderId="0" xfId="0" applyFont="1" applyFill="1" applyAlignment="1" applyProtection="1">
      <alignment horizontal="center" vertical="center"/>
      <protection/>
    </xf>
    <xf numFmtId="0" fontId="28" fillId="4" borderId="0"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0" xfId="0" applyFont="1" applyFill="1" applyBorder="1" applyAlignment="1" applyProtection="1">
      <alignment/>
      <protection/>
    </xf>
    <xf numFmtId="0" fontId="28" fillId="4" borderId="0" xfId="0" applyFont="1" applyFill="1" applyBorder="1" applyAlignment="1" applyProtection="1">
      <alignment vertical="top" wrapText="1"/>
      <protection/>
    </xf>
    <xf numFmtId="0" fontId="28" fillId="4" borderId="16" xfId="0" applyFont="1" applyFill="1" applyBorder="1" applyAlignment="1" applyProtection="1">
      <alignment vertical="top" wrapText="1"/>
      <protection/>
    </xf>
    <xf numFmtId="0" fontId="3" fillId="0" borderId="0" xfId="0" applyFont="1" applyBorder="1" applyAlignment="1" applyProtection="1">
      <alignment horizontal="right" vertical="top" wrapText="1"/>
      <protection/>
    </xf>
    <xf numFmtId="0" fontId="12" fillId="0" borderId="28" xfId="0" applyFont="1" applyBorder="1" applyAlignment="1" applyProtection="1">
      <alignment vertical="center" wrapText="1"/>
      <protection/>
    </xf>
    <xf numFmtId="0" fontId="3" fillId="0" borderId="67" xfId="0" applyFont="1" applyBorder="1" applyAlignment="1" applyProtection="1">
      <alignment horizontal="left" vertical="center"/>
      <protection/>
    </xf>
    <xf numFmtId="0" fontId="3" fillId="0" borderId="27" xfId="0" applyFont="1" applyBorder="1" applyAlignment="1" applyProtection="1">
      <alignment vertical="center"/>
      <protection/>
    </xf>
    <xf numFmtId="0" fontId="3" fillId="0" borderId="68" xfId="0" applyFont="1" applyBorder="1" applyAlignment="1" applyProtection="1">
      <alignment vertical="center"/>
      <protection/>
    </xf>
    <xf numFmtId="14" fontId="3" fillId="0" borderId="59" xfId="0" applyNumberFormat="1" applyFont="1" applyFill="1" applyBorder="1" applyAlignment="1" applyProtection="1">
      <alignment horizontal="center"/>
      <protection locked="0"/>
    </xf>
    <xf numFmtId="31" fontId="3" fillId="0" borderId="0" xfId="0" applyNumberFormat="1" applyFont="1" applyFill="1" applyAlignment="1" applyProtection="1">
      <alignment/>
      <protection locked="0"/>
    </xf>
    <xf numFmtId="14" fontId="3" fillId="0" borderId="0" xfId="0" applyNumberFormat="1" applyFont="1" applyFill="1" applyAlignment="1" applyProtection="1">
      <alignment/>
      <protection locked="0"/>
    </xf>
    <xf numFmtId="0" fontId="45" fillId="0" borderId="0" xfId="0" applyFont="1" applyAlignment="1" applyProtection="1">
      <alignment/>
      <protection/>
    </xf>
    <xf numFmtId="198" fontId="45" fillId="0" borderId="0" xfId="0" applyNumberFormat="1" applyFont="1" applyFill="1" applyAlignment="1" applyProtection="1">
      <alignment/>
      <protection/>
    </xf>
    <xf numFmtId="49" fontId="3" fillId="0" borderId="38" xfId="0" applyNumberFormat="1" applyFont="1" applyFill="1" applyBorder="1" applyAlignment="1">
      <alignment horizontal="left" vertical="top"/>
    </xf>
    <xf numFmtId="49" fontId="3" fillId="0" borderId="43" xfId="0" applyNumberFormat="1" applyFont="1" applyFill="1" applyBorder="1" applyAlignment="1">
      <alignment horizontal="left" vertical="top"/>
    </xf>
    <xf numFmtId="0" fontId="34" fillId="25" borderId="31" xfId="83" applyFont="1" applyFill="1" applyBorder="1">
      <alignment vertical="center"/>
      <protection/>
    </xf>
    <xf numFmtId="0" fontId="34" fillId="25" borderId="33" xfId="83" applyFont="1" applyFill="1" applyBorder="1">
      <alignment vertical="center"/>
      <protection/>
    </xf>
    <xf numFmtId="0" fontId="37" fillId="0" borderId="39" xfId="83" applyFont="1" applyBorder="1">
      <alignment vertical="center"/>
      <protection/>
    </xf>
    <xf numFmtId="0" fontId="37" fillId="0" borderId="43" xfId="83" applyFont="1" applyBorder="1">
      <alignment vertical="center"/>
      <protection/>
    </xf>
    <xf numFmtId="0" fontId="34" fillId="0" borderId="69" xfId="83" applyFont="1" applyBorder="1">
      <alignment vertical="center"/>
      <protection/>
    </xf>
    <xf numFmtId="0" fontId="34" fillId="0" borderId="70" xfId="83" applyFont="1" applyBorder="1">
      <alignment vertical="center"/>
      <protection/>
    </xf>
    <xf numFmtId="0" fontId="34" fillId="0" borderId="71" xfId="83" applyFont="1" applyBorder="1">
      <alignment vertical="center"/>
      <protection/>
    </xf>
    <xf numFmtId="49" fontId="34" fillId="0" borderId="28" xfId="83" applyNumberFormat="1" applyFont="1" applyFill="1" applyBorder="1">
      <alignment vertical="center"/>
      <protection/>
    </xf>
    <xf numFmtId="49" fontId="34" fillId="0" borderId="72" xfId="83" applyNumberFormat="1" applyFont="1" applyFill="1" applyBorder="1">
      <alignment vertical="center"/>
      <protection/>
    </xf>
    <xf numFmtId="0" fontId="36" fillId="26" borderId="42" xfId="83" applyFont="1" applyFill="1" applyBorder="1">
      <alignment vertical="center"/>
      <protection/>
    </xf>
    <xf numFmtId="0" fontId="36" fillId="26" borderId="43" xfId="83" applyFont="1" applyFill="1" applyBorder="1">
      <alignment vertical="center"/>
      <protection/>
    </xf>
    <xf numFmtId="49" fontId="3" fillId="0" borderId="41" xfId="0" applyNumberFormat="1" applyFont="1" applyFill="1" applyBorder="1" applyAlignment="1">
      <alignment horizontal="left" vertical="top"/>
    </xf>
    <xf numFmtId="49" fontId="3" fillId="24" borderId="41" xfId="0" applyNumberFormat="1" applyFont="1" applyFill="1" applyBorder="1" applyAlignment="1">
      <alignment horizontal="left" vertical="top"/>
    </xf>
    <xf numFmtId="0" fontId="3" fillId="0" borderId="0" xfId="77" applyFont="1" applyFill="1" applyBorder="1" applyProtection="1">
      <alignment vertical="center"/>
      <protection locked="0"/>
    </xf>
    <xf numFmtId="0" fontId="3" fillId="0" borderId="0" xfId="82" applyFont="1" applyFill="1" applyProtection="1">
      <alignment vertical="center"/>
      <protection locked="0"/>
    </xf>
    <xf numFmtId="0" fontId="3" fillId="0" borderId="0" xfId="82" applyFont="1" applyFill="1" applyAlignment="1" applyProtection="1">
      <alignment horizontal="left" vertical="center"/>
      <protection locked="0"/>
    </xf>
    <xf numFmtId="0" fontId="3" fillId="0" borderId="0" xfId="81" applyFont="1" applyFill="1" applyProtection="1">
      <alignment/>
      <protection locked="0"/>
    </xf>
    <xf numFmtId="0" fontId="3" fillId="0" borderId="0" xfId="77" applyFont="1" applyFill="1" applyBorder="1" applyAlignment="1" applyProtection="1">
      <alignment horizontal="left" vertical="center"/>
      <protection locked="0"/>
    </xf>
    <xf numFmtId="49" fontId="3" fillId="0" borderId="38" xfId="84" applyNumberFormat="1" applyFont="1" applyFill="1" applyBorder="1" applyAlignment="1">
      <alignment horizontal="left" vertical="top"/>
      <protection/>
    </xf>
    <xf numFmtId="49" fontId="3" fillId="0" borderId="43" xfId="84" applyNumberFormat="1" applyFont="1" applyFill="1" applyBorder="1" applyAlignment="1">
      <alignment horizontal="left" vertical="top"/>
      <protection/>
    </xf>
    <xf numFmtId="0" fontId="3" fillId="0" borderId="20" xfId="0" applyFont="1" applyFill="1" applyBorder="1" applyAlignment="1">
      <alignment vertical="top"/>
    </xf>
    <xf numFmtId="49" fontId="3" fillId="0" borderId="20" xfId="0" applyNumberFormat="1" applyFont="1" applyFill="1" applyBorder="1" applyAlignment="1">
      <alignment horizontal="left" vertical="top"/>
    </xf>
    <xf numFmtId="49" fontId="3" fillId="0" borderId="20" xfId="80" applyNumberFormat="1" applyFont="1" applyFill="1" applyBorder="1" applyAlignment="1" applyProtection="1">
      <alignment/>
      <protection/>
    </xf>
    <xf numFmtId="0" fontId="3" fillId="0" borderId="0" xfId="0" applyFont="1" applyFill="1" applyBorder="1" applyAlignment="1">
      <alignment vertical="top"/>
    </xf>
    <xf numFmtId="49" fontId="3" fillId="0" borderId="0" xfId="0" applyNumberFormat="1" applyFont="1" applyFill="1" applyBorder="1" applyAlignment="1">
      <alignment horizontal="left" vertical="top"/>
    </xf>
    <xf numFmtId="49" fontId="3" fillId="0" borderId="0" xfId="80" applyNumberFormat="1" applyFont="1" applyFill="1" applyBorder="1" applyAlignment="1" applyProtection="1">
      <alignment/>
      <protection/>
    </xf>
    <xf numFmtId="0" fontId="34" fillId="27" borderId="41" xfId="83" applyFont="1" applyFill="1" applyBorder="1">
      <alignment vertical="center"/>
      <protection/>
    </xf>
    <xf numFmtId="0" fontId="34" fillId="27" borderId="39" xfId="81" applyFont="1" applyFill="1" applyBorder="1" applyAlignment="1">
      <alignment horizontal="right" vertical="center"/>
      <protection/>
    </xf>
    <xf numFmtId="0" fontId="34" fillId="27" borderId="73" xfId="81" applyFont="1" applyFill="1" applyBorder="1">
      <alignment/>
      <protection/>
    </xf>
    <xf numFmtId="49" fontId="36" fillId="27" borderId="39" xfId="81" applyNumberFormat="1" applyFont="1" applyFill="1" applyBorder="1">
      <alignment/>
      <protection/>
    </xf>
    <xf numFmtId="0" fontId="37" fillId="27" borderId="42" xfId="83" applyFont="1" applyFill="1" applyBorder="1">
      <alignment vertical="center"/>
      <protection/>
    </xf>
    <xf numFmtId="0" fontId="34" fillId="27" borderId="42" xfId="81" applyFont="1" applyFill="1" applyBorder="1" applyAlignment="1">
      <alignment horizontal="right" vertical="center"/>
      <protection/>
    </xf>
    <xf numFmtId="0" fontId="34" fillId="27" borderId="70" xfId="81" applyFont="1" applyFill="1" applyBorder="1">
      <alignment/>
      <protection/>
    </xf>
    <xf numFmtId="49" fontId="36" fillId="27" borderId="42" xfId="81" applyNumberFormat="1" applyFont="1" applyFill="1" applyBorder="1">
      <alignment/>
      <protection/>
    </xf>
    <xf numFmtId="0" fontId="34" fillId="27" borderId="43" xfId="83" applyFont="1" applyFill="1" applyBorder="1">
      <alignment vertical="center"/>
      <protection/>
    </xf>
    <xf numFmtId="0" fontId="34" fillId="27" borderId="44" xfId="81" applyFont="1" applyFill="1" applyBorder="1" applyAlignment="1">
      <alignment horizontal="right" vertical="center"/>
      <protection/>
    </xf>
    <xf numFmtId="0" fontId="34" fillId="27" borderId="74" xfId="81" applyFont="1" applyFill="1" applyBorder="1">
      <alignment/>
      <protection/>
    </xf>
    <xf numFmtId="49" fontId="36" fillId="27" borderId="44" xfId="81" applyNumberFormat="1" applyFont="1" applyFill="1" applyBorder="1">
      <alignment/>
      <protection/>
    </xf>
    <xf numFmtId="0" fontId="37" fillId="27" borderId="44" xfId="83" applyFont="1" applyFill="1" applyBorder="1">
      <alignment vertical="center"/>
      <protection/>
    </xf>
    <xf numFmtId="0" fontId="3" fillId="0" borderId="0" xfId="82" applyFont="1" applyFill="1" applyBorder="1" applyProtection="1">
      <alignment vertical="center"/>
      <protection locked="0"/>
    </xf>
    <xf numFmtId="0" fontId="3" fillId="21" borderId="59" xfId="0" applyFont="1" applyFill="1" applyBorder="1" applyAlignment="1" applyProtection="1">
      <alignment horizontal="center"/>
      <protection locked="0"/>
    </xf>
    <xf numFmtId="0" fontId="3" fillId="21" borderId="0" xfId="0" applyNumberFormat="1" applyFont="1" applyFill="1" applyAlignment="1" applyProtection="1">
      <alignment/>
      <protection locked="0"/>
    </xf>
    <xf numFmtId="0" fontId="3" fillId="0" borderId="59" xfId="0" applyNumberFormat="1" applyFont="1" applyFill="1" applyBorder="1" applyAlignment="1" applyProtection="1">
      <alignment horizontal="center"/>
      <protection locked="0"/>
    </xf>
    <xf numFmtId="0" fontId="3" fillId="24" borderId="0" xfId="0" applyFont="1" applyFill="1" applyBorder="1" applyAlignment="1" applyProtection="1">
      <alignment vertical="top" wrapText="1"/>
      <protection/>
    </xf>
    <xf numFmtId="0" fontId="3" fillId="24" borderId="28" xfId="0" applyFont="1" applyFill="1" applyBorder="1" applyAlignment="1" applyProtection="1">
      <alignment vertical="top" wrapText="1"/>
      <protection/>
    </xf>
    <xf numFmtId="0" fontId="32"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top"/>
      <protection/>
    </xf>
    <xf numFmtId="49" fontId="3" fillId="29" borderId="41" xfId="0" applyNumberFormat="1" applyFont="1" applyFill="1" applyBorder="1" applyAlignment="1">
      <alignment horizontal="left" vertical="top"/>
    </xf>
    <xf numFmtId="49" fontId="3" fillId="29" borderId="41" xfId="84" applyNumberFormat="1" applyFont="1" applyFill="1" applyBorder="1" applyAlignment="1">
      <alignment horizontal="left" vertical="top"/>
      <protection/>
    </xf>
    <xf numFmtId="0" fontId="12" fillId="0" borderId="0" xfId="74" applyFont="1" applyFill="1" applyBorder="1" applyAlignment="1" applyProtection="1">
      <alignment horizontal="center" vertical="center"/>
      <protection/>
    </xf>
    <xf numFmtId="0" fontId="12" fillId="0" borderId="0" xfId="74" applyFont="1" applyFill="1" applyBorder="1" applyAlignment="1" applyProtection="1">
      <alignment horizontal="left" vertical="top" wrapText="1"/>
      <protection/>
    </xf>
    <xf numFmtId="0" fontId="19" fillId="0" borderId="0" xfId="79" applyFont="1">
      <alignment vertical="center"/>
      <protection/>
    </xf>
    <xf numFmtId="0" fontId="19" fillId="0" borderId="0" xfId="79" applyFont="1" applyAlignment="1">
      <alignment horizontal="left" vertical="center"/>
      <protection/>
    </xf>
    <xf numFmtId="0" fontId="24" fillId="0" borderId="0" xfId="74" applyFont="1" applyFill="1" applyBorder="1" applyAlignment="1" applyProtection="1">
      <alignment vertical="top" wrapText="1"/>
      <protection/>
    </xf>
    <xf numFmtId="0" fontId="24" fillId="0" borderId="0" xfId="74" applyFont="1" applyFill="1" applyBorder="1" applyAlignment="1">
      <alignment horizontal="left" vertical="top"/>
      <protection/>
    </xf>
    <xf numFmtId="0" fontId="24"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24" fillId="0" borderId="0" xfId="74" applyFont="1" applyFill="1" applyBorder="1" applyAlignment="1" applyProtection="1">
      <alignment horizontal="left" vertical="center"/>
      <protection/>
    </xf>
    <xf numFmtId="0" fontId="27" fillId="0" borderId="0" xfId="74" applyFont="1" applyFill="1" applyBorder="1" applyAlignment="1" applyProtection="1">
      <alignment horizontal="left" vertical="center"/>
      <protection/>
    </xf>
    <xf numFmtId="0" fontId="65"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24" fillId="0" borderId="0" xfId="74" applyFont="1" applyFill="1" applyBorder="1" applyAlignment="1">
      <alignment vertical="top"/>
      <protection/>
    </xf>
    <xf numFmtId="0" fontId="0" fillId="0" borderId="0" xfId="79" applyFont="1" applyAlignment="1">
      <alignment/>
      <protection/>
    </xf>
    <xf numFmtId="0" fontId="12" fillId="0" borderId="0" xfId="79" applyFont="1">
      <alignment vertical="center"/>
      <protection/>
    </xf>
    <xf numFmtId="0" fontId="0" fillId="0" borderId="0" xfId="79" applyFont="1">
      <alignment vertical="center"/>
      <protection/>
    </xf>
    <xf numFmtId="0" fontId="12" fillId="0" borderId="0" xfId="75" applyFont="1" applyAlignment="1" applyProtection="1">
      <alignment vertical="center"/>
      <protection/>
    </xf>
    <xf numFmtId="0" fontId="38" fillId="0" borderId="0" xfId="75" applyFont="1" applyAlignment="1" applyProtection="1">
      <alignment vertical="center"/>
      <protection/>
    </xf>
    <xf numFmtId="0" fontId="0" fillId="0" borderId="24"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25" xfId="75" applyFont="1" applyFill="1" applyBorder="1" applyAlignment="1" applyProtection="1">
      <alignment horizontal="center" vertical="center"/>
      <protection/>
    </xf>
    <xf numFmtId="0" fontId="0" fillId="0" borderId="62" xfId="75" applyFont="1" applyFill="1" applyBorder="1" applyAlignment="1" applyProtection="1">
      <alignment vertical="center"/>
      <protection/>
    </xf>
    <xf numFmtId="0" fontId="0" fillId="0" borderId="47" xfId="75" applyFont="1" applyFill="1" applyBorder="1" applyAlignment="1" applyProtection="1">
      <alignment vertical="center"/>
      <protection/>
    </xf>
    <xf numFmtId="0" fontId="0" fillId="0" borderId="47" xfId="75" applyFont="1" applyFill="1" applyBorder="1" applyAlignment="1" applyProtection="1">
      <alignment horizontal="center" vertical="center"/>
      <protection/>
    </xf>
    <xf numFmtId="49" fontId="19" fillId="0" borderId="47" xfId="75" applyNumberFormat="1" applyFont="1" applyFill="1" applyBorder="1" applyAlignment="1" applyProtection="1">
      <alignment vertical="center" shrinkToFit="1"/>
      <protection/>
    </xf>
    <xf numFmtId="49" fontId="19" fillId="0" borderId="47" xfId="75" applyNumberFormat="1" applyFont="1" applyFill="1" applyBorder="1" applyAlignment="1" applyProtection="1">
      <alignment vertical="center"/>
      <protection/>
    </xf>
    <xf numFmtId="0" fontId="0" fillId="0" borderId="47" xfId="75" applyFont="1" applyFill="1" applyBorder="1" applyAlignment="1" applyProtection="1">
      <alignment vertical="center" wrapText="1"/>
      <protection/>
    </xf>
    <xf numFmtId="49" fontId="19" fillId="0" borderId="56" xfId="75" applyNumberFormat="1" applyFont="1" applyFill="1" applyBorder="1" applyAlignment="1" applyProtection="1">
      <alignment vertical="center"/>
      <protection/>
    </xf>
    <xf numFmtId="0" fontId="12" fillId="0" borderId="0" xfId="76" applyFont="1" applyFill="1" applyAlignment="1" applyProtection="1">
      <alignment vertical="center"/>
      <protection/>
    </xf>
    <xf numFmtId="49" fontId="0" fillId="0" borderId="0" xfId="0" applyNumberFormat="1" applyAlignment="1">
      <alignment/>
    </xf>
    <xf numFmtId="0" fontId="69" fillId="0" borderId="0" xfId="0" applyFont="1" applyAlignment="1">
      <alignment horizontal="left" vertical="top" wrapText="1"/>
    </xf>
    <xf numFmtId="0" fontId="70"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9"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0" fillId="0" borderId="0" xfId="0" applyFont="1" applyAlignment="1">
      <alignment horizontal="left" vertical="center"/>
    </xf>
    <xf numFmtId="49" fontId="0" fillId="0" borderId="0" xfId="0" applyNumberFormat="1" applyAlignment="1">
      <alignment horizontal="left" vertical="top"/>
    </xf>
    <xf numFmtId="0" fontId="69" fillId="0" borderId="0" xfId="0" applyFont="1" applyAlignment="1">
      <alignment horizontal="justify" vertical="center"/>
    </xf>
    <xf numFmtId="0" fontId="0" fillId="0" borderId="0" xfId="0" applyAlignment="1">
      <alignment vertical="center"/>
    </xf>
    <xf numFmtId="0" fontId="69" fillId="0" borderId="0" xfId="0" applyFont="1" applyAlignment="1">
      <alignment vertical="center"/>
    </xf>
    <xf numFmtId="0" fontId="69" fillId="0" borderId="0" xfId="0" applyFont="1" applyFill="1" applyAlignment="1">
      <alignment vertical="center"/>
    </xf>
    <xf numFmtId="0" fontId="1" fillId="0" borderId="0" xfId="55" applyAlignment="1" applyProtection="1">
      <alignment vertical="center"/>
      <protection/>
    </xf>
    <xf numFmtId="6" fontId="69" fillId="0" borderId="0" xfId="70" applyFont="1" applyAlignment="1">
      <alignment vertical="center"/>
    </xf>
    <xf numFmtId="0" fontId="70" fillId="0" borderId="0" xfId="0" applyFont="1" applyAlignment="1">
      <alignment horizontal="justify" vertical="center"/>
    </xf>
    <xf numFmtId="0" fontId="69" fillId="0" borderId="0" xfId="0" applyFont="1" applyAlignment="1">
      <alignment vertical="top" wrapText="1"/>
    </xf>
    <xf numFmtId="0" fontId="26" fillId="0" borderId="0" xfId="0" applyFont="1" applyBorder="1" applyAlignment="1" applyProtection="1">
      <alignment vertical="center" wrapText="1"/>
      <protection/>
    </xf>
    <xf numFmtId="0" fontId="20" fillId="0" borderId="0" xfId="0" applyFont="1" applyFill="1" applyBorder="1" applyAlignment="1" applyProtection="1">
      <alignment horizontal="center" vertical="center" wrapText="1"/>
      <protection/>
    </xf>
    <xf numFmtId="0" fontId="32"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2" fillId="0" borderId="20" xfId="0" applyFont="1" applyBorder="1" applyAlignment="1" applyProtection="1">
      <alignment horizontal="left" vertical="center"/>
      <protection/>
    </xf>
    <xf numFmtId="0" fontId="3" fillId="0" borderId="62" xfId="0" applyFont="1" applyBorder="1" applyAlignment="1" applyProtection="1">
      <alignment vertical="center" wrapText="1"/>
      <protection/>
    </xf>
    <xf numFmtId="0" fontId="3" fillId="0" borderId="56" xfId="0" applyFont="1" applyBorder="1" applyAlignment="1" applyProtection="1">
      <alignment vertical="center"/>
      <protection/>
    </xf>
    <xf numFmtId="0" fontId="3" fillId="0" borderId="31" xfId="0" applyFont="1" applyBorder="1" applyAlignment="1" applyProtection="1">
      <alignment vertical="center" wrapText="1"/>
      <protection/>
    </xf>
    <xf numFmtId="0" fontId="0" fillId="0" borderId="35" xfId="0" applyFont="1" applyBorder="1" applyAlignment="1" applyProtection="1">
      <alignment vertical="center"/>
      <protection/>
    </xf>
    <xf numFmtId="0" fontId="0" fillId="0" borderId="12" xfId="0" applyFont="1" applyBorder="1" applyAlignment="1" applyProtection="1">
      <alignment vertical="center"/>
      <protection/>
    </xf>
    <xf numFmtId="0" fontId="24" fillId="0" borderId="14" xfId="0" applyFont="1" applyFill="1" applyBorder="1" applyAlignment="1" applyProtection="1">
      <alignment horizontal="center" vertical="center"/>
      <protection/>
    </xf>
    <xf numFmtId="0" fontId="0" fillId="0" borderId="31" xfId="0" applyFont="1" applyBorder="1" applyAlignment="1" applyProtection="1">
      <alignment vertical="center"/>
      <protection/>
    </xf>
    <xf numFmtId="0" fontId="0" fillId="0" borderId="0" xfId="0" applyFont="1" applyBorder="1" applyAlignment="1" applyProtection="1">
      <alignment vertical="center"/>
      <protection/>
    </xf>
    <xf numFmtId="0" fontId="24" fillId="0" borderId="0" xfId="0" applyFont="1" applyFill="1" applyBorder="1" applyAlignment="1" applyProtection="1">
      <alignment vertical="center"/>
      <protection/>
    </xf>
    <xf numFmtId="0" fontId="24" fillId="0" borderId="0" xfId="0" applyFont="1" applyFill="1" applyBorder="1" applyAlignment="1" applyProtection="1">
      <alignment horizontal="center" vertical="top"/>
      <protection/>
    </xf>
    <xf numFmtId="0" fontId="3" fillId="0" borderId="31" xfId="0" applyFont="1" applyBorder="1" applyAlignment="1" applyProtection="1">
      <alignment horizontal="left" vertical="top" wrapText="1"/>
      <protection/>
    </xf>
    <xf numFmtId="0" fontId="3" fillId="0" borderId="16" xfId="0" applyFont="1" applyBorder="1" applyAlignment="1" applyProtection="1">
      <alignment horizontal="left" vertical="center" wrapText="1"/>
      <protection/>
    </xf>
    <xf numFmtId="0" fontId="22" fillId="0" borderId="31" xfId="0" applyFont="1" applyBorder="1" applyAlignment="1" applyProtection="1">
      <alignment vertical="center"/>
      <protection/>
    </xf>
    <xf numFmtId="0" fontId="0" fillId="0" borderId="0" xfId="0" applyFont="1" applyBorder="1" applyAlignment="1" applyProtection="1">
      <alignment/>
      <protection/>
    </xf>
    <xf numFmtId="0" fontId="0" fillId="0" borderId="16" xfId="0" applyFont="1" applyBorder="1" applyAlignment="1" applyProtection="1">
      <alignment/>
      <protection/>
    </xf>
    <xf numFmtId="49" fontId="39" fillId="24" borderId="35" xfId="0" applyNumberFormat="1" applyFont="1" applyFill="1" applyBorder="1" applyAlignment="1" applyProtection="1">
      <alignment vertical="center" wrapText="1"/>
      <protection/>
    </xf>
    <xf numFmtId="0" fontId="24" fillId="0" borderId="31" xfId="0" applyFont="1" applyFill="1" applyBorder="1" applyAlignment="1" applyProtection="1">
      <alignment horizontal="center" vertical="center"/>
      <protection/>
    </xf>
    <xf numFmtId="49" fontId="39" fillId="24" borderId="62" xfId="0" applyNumberFormat="1" applyFont="1" applyFill="1" applyBorder="1" applyAlignment="1" applyProtection="1">
      <alignment vertical="center" wrapText="1"/>
      <protection/>
    </xf>
    <xf numFmtId="0" fontId="30" fillId="0" borderId="15"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0" fillId="0" borderId="16" xfId="0" applyFont="1" applyFill="1" applyBorder="1" applyAlignment="1" applyProtection="1">
      <alignment vertical="center"/>
      <protection/>
    </xf>
    <xf numFmtId="0" fontId="3" fillId="0" borderId="0" xfId="0" applyFont="1" applyBorder="1" applyAlignment="1" applyProtection="1">
      <alignment vertical="top"/>
      <protection/>
    </xf>
    <xf numFmtId="0" fontId="0" fillId="0" borderId="16"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19" xfId="0" applyFont="1" applyBorder="1" applyAlignment="1" applyProtection="1">
      <alignment vertical="center"/>
      <protection/>
    </xf>
    <xf numFmtId="0" fontId="3" fillId="0" borderId="75" xfId="0" applyFont="1" applyBorder="1" applyAlignment="1" applyProtection="1">
      <alignment vertical="center" wrapText="1"/>
      <protection/>
    </xf>
    <xf numFmtId="0" fontId="3" fillId="0" borderId="29" xfId="0" applyFont="1" applyBorder="1" applyAlignment="1" applyProtection="1">
      <alignment vertical="center"/>
      <protection/>
    </xf>
    <xf numFmtId="0" fontId="12" fillId="0" borderId="61" xfId="79" applyFont="1" applyBorder="1" applyAlignment="1">
      <alignment horizontal="center" vertical="center"/>
      <protection/>
    </xf>
    <xf numFmtId="0" fontId="12" fillId="0" borderId="61" xfId="79" applyFont="1" applyBorder="1" applyAlignment="1">
      <alignment horizontal="center" vertical="center" wrapText="1"/>
      <protection/>
    </xf>
    <xf numFmtId="0" fontId="12" fillId="0" borderId="76" xfId="79" applyFont="1" applyBorder="1" applyAlignment="1">
      <alignment horizontal="center" vertical="center"/>
      <protection/>
    </xf>
    <xf numFmtId="0" fontId="12" fillId="0" borderId="77" xfId="79" applyFont="1" applyBorder="1" applyAlignment="1">
      <alignment horizontal="center" vertical="center"/>
      <protection/>
    </xf>
    <xf numFmtId="0" fontId="12" fillId="24" borderId="61" xfId="79" applyFont="1" applyFill="1" applyBorder="1" applyAlignment="1">
      <alignment horizontal="center" vertical="center" wrapText="1"/>
      <protection/>
    </xf>
    <xf numFmtId="0" fontId="12" fillId="24" borderId="61" xfId="79" applyFont="1" applyFill="1" applyBorder="1" applyAlignment="1">
      <alignment horizontal="center" vertical="center"/>
      <protection/>
    </xf>
    <xf numFmtId="0" fontId="12" fillId="24" borderId="78" xfId="79" applyFont="1" applyFill="1" applyBorder="1" applyAlignment="1">
      <alignment horizontal="center" vertical="center" wrapText="1"/>
      <protection/>
    </xf>
    <xf numFmtId="0" fontId="12" fillId="24" borderId="20" xfId="79" applyFont="1" applyFill="1" applyBorder="1" applyAlignment="1">
      <alignment horizontal="center" vertical="center" wrapText="1"/>
      <protection/>
    </xf>
    <xf numFmtId="0" fontId="12" fillId="24" borderId="30" xfId="79" applyFont="1" applyFill="1" applyBorder="1" applyAlignment="1">
      <alignment horizontal="center" vertical="center" wrapText="1"/>
      <protection/>
    </xf>
    <xf numFmtId="0" fontId="12" fillId="24" borderId="15" xfId="79" applyFont="1" applyFill="1" applyBorder="1" applyAlignment="1">
      <alignment horizontal="center" vertical="center" wrapText="1"/>
      <protection/>
    </xf>
    <xf numFmtId="0" fontId="12" fillId="24" borderId="0" xfId="79" applyFont="1" applyFill="1" applyBorder="1" applyAlignment="1">
      <alignment horizontal="center" vertical="center" wrapText="1"/>
      <protection/>
    </xf>
    <xf numFmtId="0" fontId="12" fillId="24" borderId="32" xfId="79" applyFont="1" applyFill="1" applyBorder="1" applyAlignment="1">
      <alignment horizontal="center" vertical="center" wrapText="1"/>
      <protection/>
    </xf>
    <xf numFmtId="0" fontId="12" fillId="24" borderId="55" xfId="79" applyFont="1" applyFill="1" applyBorder="1" applyAlignment="1">
      <alignment horizontal="center" vertical="center" wrapText="1"/>
      <protection/>
    </xf>
    <xf numFmtId="0" fontId="12" fillId="24" borderId="47" xfId="79" applyFont="1" applyFill="1" applyBorder="1" applyAlignment="1">
      <alignment horizontal="center" vertical="center" wrapText="1"/>
      <protection/>
    </xf>
    <xf numFmtId="0" fontId="12" fillId="24" borderId="68" xfId="79" applyFont="1" applyFill="1" applyBorder="1" applyAlignment="1">
      <alignment horizontal="center" vertical="center" wrapText="1"/>
      <protection/>
    </xf>
    <xf numFmtId="0" fontId="12" fillId="24" borderId="76" xfId="79" applyFont="1" applyFill="1" applyBorder="1" applyAlignment="1">
      <alignment horizontal="center" vertical="center"/>
      <protection/>
    </xf>
    <xf numFmtId="0" fontId="29" fillId="0" borderId="61" xfId="79" applyFont="1" applyBorder="1" applyAlignment="1">
      <alignment horizontal="center" vertical="center"/>
      <protection/>
    </xf>
    <xf numFmtId="0" fontId="29" fillId="0" borderId="79" xfId="79" applyFont="1" applyBorder="1" applyAlignment="1">
      <alignment horizontal="center" vertical="center"/>
      <protection/>
    </xf>
    <xf numFmtId="0" fontId="12" fillId="0" borderId="80" xfId="79" applyFont="1" applyBorder="1" applyAlignment="1">
      <alignment horizontal="center" vertical="center"/>
      <protection/>
    </xf>
    <xf numFmtId="0" fontId="12" fillId="0" borderId="81" xfId="79" applyFont="1" applyBorder="1" applyAlignment="1">
      <alignment horizontal="center" vertical="center"/>
      <protection/>
    </xf>
    <xf numFmtId="0" fontId="12" fillId="0" borderId="82" xfId="79" applyFont="1" applyBorder="1" applyAlignment="1">
      <alignment horizontal="center" vertical="center"/>
      <protection/>
    </xf>
    <xf numFmtId="0" fontId="12" fillId="0" borderId="83" xfId="79" applyFont="1" applyBorder="1" applyAlignment="1">
      <alignment horizontal="center" vertical="center"/>
      <protection/>
    </xf>
    <xf numFmtId="0" fontId="12" fillId="21" borderId="84" xfId="79" applyFont="1" applyFill="1" applyBorder="1" applyAlignment="1">
      <alignment horizontal="center" vertical="center"/>
      <protection/>
    </xf>
    <xf numFmtId="0" fontId="12" fillId="21" borderId="85" xfId="79" applyFont="1" applyFill="1" applyBorder="1" applyAlignment="1">
      <alignment horizontal="center" vertical="center"/>
      <protection/>
    </xf>
    <xf numFmtId="0" fontId="12" fillId="21" borderId="61" xfId="79" applyFont="1" applyFill="1" applyBorder="1" applyAlignment="1">
      <alignment horizontal="center" vertical="center"/>
      <protection/>
    </xf>
    <xf numFmtId="0" fontId="12" fillId="21" borderId="79" xfId="79" applyFont="1" applyFill="1" applyBorder="1" applyAlignment="1">
      <alignment horizontal="center" vertical="center"/>
      <protection/>
    </xf>
    <xf numFmtId="0" fontId="0" fillId="0" borderId="0" xfId="79" applyFont="1" applyAlignment="1">
      <alignment horizontal="left" vertical="center" wrapText="1"/>
      <protection/>
    </xf>
    <xf numFmtId="0" fontId="24" fillId="21" borderId="84" xfId="79" applyFont="1" applyFill="1" applyBorder="1" applyAlignment="1">
      <alignment horizontal="center" vertical="center"/>
      <protection/>
    </xf>
    <xf numFmtId="0" fontId="24" fillId="21" borderId="85" xfId="79" applyFont="1" applyFill="1" applyBorder="1" applyAlignment="1">
      <alignment horizontal="center" vertical="center"/>
      <protection/>
    </xf>
    <xf numFmtId="0" fontId="66" fillId="0" borderId="46" xfId="0" applyFont="1" applyBorder="1" applyAlignment="1">
      <alignment horizontal="center" vertical="center" wrapText="1" readingOrder="1"/>
    </xf>
    <xf numFmtId="0" fontId="66" fillId="0" borderId="61" xfId="0" applyFont="1" applyBorder="1" applyAlignment="1">
      <alignment horizontal="center" vertical="center" wrapText="1" readingOrder="1"/>
    </xf>
    <xf numFmtId="0" fontId="66" fillId="0" borderId="79" xfId="0" applyFont="1" applyBorder="1" applyAlignment="1">
      <alignment horizontal="center" vertical="center" wrapText="1" readingOrder="1"/>
    </xf>
    <xf numFmtId="0" fontId="66" fillId="0" borderId="17" xfId="0" applyFont="1" applyBorder="1" applyAlignment="1">
      <alignment horizontal="center" vertical="center" wrapText="1" readingOrder="1"/>
    </xf>
    <xf numFmtId="0" fontId="66" fillId="0" borderId="76" xfId="0" applyFont="1" applyBorder="1" applyAlignment="1">
      <alignment horizontal="center" vertical="center" wrapText="1" readingOrder="1"/>
    </xf>
    <xf numFmtId="0" fontId="66" fillId="0" borderId="77" xfId="0" applyFont="1" applyBorder="1" applyAlignment="1">
      <alignment horizontal="center" vertical="center" wrapText="1" readingOrder="1"/>
    </xf>
    <xf numFmtId="0" fontId="66" fillId="0" borderId="46" xfId="79" applyFont="1" applyFill="1" applyBorder="1" applyAlignment="1">
      <alignment horizontal="center" vertical="center" wrapText="1"/>
      <protection/>
    </xf>
    <xf numFmtId="0" fontId="66" fillId="0" borderId="61" xfId="79" applyFont="1" applyFill="1" applyBorder="1" applyAlignment="1">
      <alignment horizontal="center" vertical="center" wrapText="1"/>
      <protection/>
    </xf>
    <xf numFmtId="0" fontId="24" fillId="21" borderId="86" xfId="79" applyFont="1" applyFill="1" applyBorder="1" applyAlignment="1">
      <alignment horizontal="center" vertical="center"/>
      <protection/>
    </xf>
    <xf numFmtId="0" fontId="66" fillId="0" borderId="79" xfId="79" applyFont="1" applyFill="1" applyBorder="1" applyAlignment="1">
      <alignment horizontal="center" vertical="center" wrapText="1"/>
      <protection/>
    </xf>
    <xf numFmtId="0" fontId="64" fillId="4" borderId="13" xfId="74" applyFont="1" applyFill="1" applyBorder="1" applyAlignment="1" applyProtection="1">
      <alignment horizontal="center" vertical="center"/>
      <protection/>
    </xf>
    <xf numFmtId="0" fontId="64" fillId="4" borderId="12" xfId="74" applyFont="1" applyFill="1" applyBorder="1" applyAlignment="1" applyProtection="1">
      <alignment horizontal="center" vertical="center"/>
      <protection/>
    </xf>
    <xf numFmtId="0" fontId="64" fillId="4" borderId="14" xfId="74" applyFont="1" applyFill="1" applyBorder="1" applyAlignment="1" applyProtection="1">
      <alignment horizontal="center" vertical="center"/>
      <protection/>
    </xf>
    <xf numFmtId="0" fontId="64" fillId="4" borderId="55" xfId="74" applyFont="1" applyFill="1" applyBorder="1" applyAlignment="1" applyProtection="1">
      <alignment horizontal="center" vertical="center"/>
      <protection/>
    </xf>
    <xf numFmtId="0" fontId="64" fillId="4" borderId="47" xfId="74" applyFont="1" applyFill="1" applyBorder="1" applyAlignment="1" applyProtection="1">
      <alignment horizontal="center" vertical="center"/>
      <protection/>
    </xf>
    <xf numFmtId="0" fontId="64" fillId="4" borderId="56" xfId="74" applyFont="1" applyFill="1" applyBorder="1" applyAlignment="1" applyProtection="1">
      <alignment horizontal="center" vertical="center"/>
      <protection/>
    </xf>
    <xf numFmtId="0" fontId="24" fillId="21" borderId="87" xfId="79" applyFont="1" applyFill="1" applyBorder="1" applyAlignment="1">
      <alignment horizontal="center" vertical="center"/>
      <protection/>
    </xf>
    <xf numFmtId="0" fontId="24" fillId="21" borderId="88" xfId="79" applyFont="1" applyFill="1" applyBorder="1" applyAlignment="1">
      <alignment horizontal="center" vertical="center"/>
      <protection/>
    </xf>
    <xf numFmtId="0" fontId="24" fillId="21" borderId="89" xfId="79" applyFont="1" applyFill="1" applyBorder="1" applyAlignment="1">
      <alignment horizontal="center" vertical="center"/>
      <protection/>
    </xf>
    <xf numFmtId="0" fontId="0" fillId="0" borderId="0" xfId="74" applyFont="1" applyFill="1" applyBorder="1" applyAlignment="1" applyProtection="1">
      <alignment horizontal="left" vertical="top" wrapText="1"/>
      <protection/>
    </xf>
    <xf numFmtId="0" fontId="0" fillId="0" borderId="0" xfId="74" applyFont="1" applyFill="1" applyBorder="1" applyAlignment="1" applyProtection="1">
      <alignment horizontal="left" vertical="top" wrapText="1"/>
      <protection/>
    </xf>
    <xf numFmtId="0" fontId="66" fillId="0" borderId="76" xfId="79" applyFont="1" applyFill="1" applyBorder="1" applyAlignment="1">
      <alignment horizontal="center" vertical="center" wrapText="1"/>
      <protection/>
    </xf>
    <xf numFmtId="0" fontId="66" fillId="0" borderId="77" xfId="79" applyFont="1" applyFill="1" applyBorder="1" applyAlignment="1">
      <alignment horizontal="center" vertical="center" wrapText="1"/>
      <protection/>
    </xf>
    <xf numFmtId="0" fontId="0" fillId="0" borderId="47" xfId="79" applyFont="1" applyBorder="1" applyAlignment="1">
      <alignment horizontal="left" vertical="center" wrapText="1"/>
      <protection/>
    </xf>
    <xf numFmtId="0" fontId="66" fillId="0" borderId="17" xfId="79" applyFont="1" applyFill="1" applyBorder="1" applyAlignment="1">
      <alignment horizontal="center" vertical="center" wrapText="1"/>
      <protection/>
    </xf>
    <xf numFmtId="0" fontId="0" fillId="4" borderId="0" xfId="0" applyFont="1" applyFill="1" applyBorder="1" applyAlignment="1" applyProtection="1">
      <alignment horizontal="center" vertical="center"/>
      <protection/>
    </xf>
    <xf numFmtId="0" fontId="12" fillId="24" borderId="2" xfId="0" applyFont="1" applyFill="1" applyBorder="1" applyAlignment="1" applyProtection="1">
      <alignment horizontal="center" vertical="center"/>
      <protection/>
    </xf>
    <xf numFmtId="0" fontId="12" fillId="24" borderId="27" xfId="0" applyFont="1" applyFill="1" applyBorder="1" applyAlignment="1" applyProtection="1">
      <alignment horizontal="center" vertical="center"/>
      <protection/>
    </xf>
    <xf numFmtId="0" fontId="26" fillId="4" borderId="0" xfId="0" applyFont="1" applyFill="1" applyBorder="1" applyAlignment="1" applyProtection="1">
      <alignment horizontal="center" vertical="center"/>
      <protection/>
    </xf>
    <xf numFmtId="0" fontId="3" fillId="0" borderId="90" xfId="0" applyFont="1" applyBorder="1" applyAlignment="1" applyProtection="1">
      <alignment horizontal="left" vertical="center" wrapText="1"/>
      <protection/>
    </xf>
    <xf numFmtId="0" fontId="3" fillId="0" borderId="91" xfId="0" applyFont="1" applyBorder="1" applyAlignment="1" applyProtection="1">
      <alignment horizontal="left" vertical="center" wrapText="1"/>
      <protection/>
    </xf>
    <xf numFmtId="0" fontId="3" fillId="0" borderId="2"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27" xfId="0" applyFont="1" applyBorder="1" applyAlignment="1" applyProtection="1">
      <alignment horizontal="left" vertical="center" wrapText="1"/>
      <protection/>
    </xf>
    <xf numFmtId="0" fontId="3" fillId="0" borderId="92" xfId="0" applyFont="1" applyBorder="1" applyAlignment="1" applyProtection="1">
      <alignment horizontal="left" vertical="center"/>
      <protection/>
    </xf>
    <xf numFmtId="0" fontId="3" fillId="0" borderId="93"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34"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30" xfId="0" applyFont="1" applyBorder="1" applyAlignment="1" applyProtection="1">
      <alignment horizontal="left" vertical="center"/>
      <protection/>
    </xf>
    <xf numFmtId="49" fontId="19" fillId="0" borderId="20" xfId="0" applyNumberFormat="1" applyFont="1" applyBorder="1" applyAlignment="1" applyProtection="1">
      <alignment horizontal="left" vertical="center"/>
      <protection locked="0"/>
    </xf>
    <xf numFmtId="49" fontId="19" fillId="0" borderId="0" xfId="0" applyNumberFormat="1" applyFont="1" applyBorder="1" applyAlignment="1" applyProtection="1">
      <alignment horizontal="left" vertical="center"/>
      <protection locked="0"/>
    </xf>
    <xf numFmtId="49" fontId="24" fillId="0" borderId="94" xfId="0" applyNumberFormat="1" applyFont="1" applyBorder="1" applyAlignment="1" applyProtection="1">
      <alignment horizontal="left" vertical="center"/>
      <protection locked="0"/>
    </xf>
    <xf numFmtId="49" fontId="24" fillId="0" borderId="95" xfId="0" applyNumberFormat="1" applyFont="1" applyBorder="1" applyAlignment="1" applyProtection="1">
      <alignment horizontal="left" vertical="center"/>
      <protection locked="0"/>
    </xf>
    <xf numFmtId="49" fontId="24" fillId="0" borderId="96" xfId="0" applyNumberFormat="1" applyFont="1" applyBorder="1" applyAlignment="1" applyProtection="1">
      <alignment horizontal="left" vertical="center"/>
      <protection locked="0"/>
    </xf>
    <xf numFmtId="31" fontId="6" fillId="4" borderId="0" xfId="0" applyNumberFormat="1" applyFont="1" applyFill="1" applyBorder="1" applyAlignment="1" applyProtection="1">
      <alignment horizontal="left" vertical="center"/>
      <protection/>
    </xf>
    <xf numFmtId="0" fontId="12" fillId="24" borderId="22" xfId="0" applyFont="1" applyFill="1" applyBorder="1" applyAlignment="1" applyProtection="1">
      <alignment horizontal="center" vertical="center"/>
      <protection/>
    </xf>
    <xf numFmtId="0" fontId="12" fillId="24" borderId="97" xfId="0" applyFont="1" applyFill="1" applyBorder="1" applyAlignment="1" applyProtection="1">
      <alignment horizontal="center" vertical="center"/>
      <protection/>
    </xf>
    <xf numFmtId="0" fontId="12" fillId="0" borderId="29" xfId="0" applyFont="1" applyBorder="1" applyAlignment="1" applyProtection="1">
      <alignment horizontal="center" vertical="center" wrapText="1"/>
      <protection/>
    </xf>
    <xf numFmtId="0" fontId="12" fillId="0" borderId="2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2" fillId="24" borderId="62" xfId="0" applyFont="1" applyFill="1" applyBorder="1" applyAlignment="1" applyProtection="1">
      <alignment horizontal="center" vertical="center"/>
      <protection/>
    </xf>
    <xf numFmtId="0" fontId="12" fillId="24" borderId="47" xfId="0" applyFont="1" applyFill="1" applyBorder="1" applyAlignment="1" applyProtection="1">
      <alignment horizontal="center" vertical="center"/>
      <protection/>
    </xf>
    <xf numFmtId="0" fontId="12" fillId="24" borderId="68" xfId="0" applyFont="1" applyFill="1" applyBorder="1" applyAlignment="1" applyProtection="1">
      <alignment horizontal="center" vertical="center"/>
      <protection/>
    </xf>
    <xf numFmtId="0" fontId="7" fillId="24" borderId="13" xfId="0" applyFont="1" applyFill="1" applyBorder="1" applyAlignment="1" applyProtection="1">
      <alignment horizontal="center" wrapText="1"/>
      <protection/>
    </xf>
    <xf numFmtId="0" fontId="7" fillId="24" borderId="12" xfId="0" applyFont="1" applyFill="1" applyBorder="1" applyAlignment="1" applyProtection="1">
      <alignment horizontal="center" wrapText="1"/>
      <protection/>
    </xf>
    <xf numFmtId="0" fontId="7" fillId="24" borderId="98" xfId="0" applyFont="1" applyFill="1" applyBorder="1" applyAlignment="1" applyProtection="1">
      <alignment horizontal="center" wrapText="1"/>
      <protection/>
    </xf>
    <xf numFmtId="0" fontId="7" fillId="24" borderId="15" xfId="0" applyFont="1" applyFill="1" applyBorder="1" applyAlignment="1" applyProtection="1">
      <alignment horizontal="center" wrapText="1"/>
      <protection/>
    </xf>
    <xf numFmtId="0" fontId="7" fillId="24" borderId="0" xfId="0" applyFont="1" applyFill="1" applyBorder="1" applyAlignment="1" applyProtection="1">
      <alignment horizontal="center" wrapText="1"/>
      <protection/>
    </xf>
    <xf numFmtId="0" fontId="7" fillId="24" borderId="32" xfId="0" applyFont="1" applyFill="1" applyBorder="1" applyAlignment="1" applyProtection="1">
      <alignment horizontal="center" wrapText="1"/>
      <protection/>
    </xf>
    <xf numFmtId="49" fontId="19" fillId="0" borderId="28" xfId="0" applyNumberFormat="1" applyFont="1" applyFill="1" applyBorder="1" applyAlignment="1" applyProtection="1">
      <alignment horizontal="left" vertical="center"/>
      <protection locked="0"/>
    </xf>
    <xf numFmtId="49" fontId="19" fillId="0" borderId="24" xfId="0" applyNumberFormat="1" applyFont="1" applyBorder="1" applyAlignment="1" applyProtection="1">
      <alignment horizontal="left" vertical="center"/>
      <protection locked="0"/>
    </xf>
    <xf numFmtId="49" fontId="19" fillId="0" borderId="2" xfId="0" applyNumberFormat="1" applyFont="1" applyBorder="1" applyAlignment="1" applyProtection="1">
      <alignment horizontal="left" vertical="center"/>
      <protection locked="0"/>
    </xf>
    <xf numFmtId="49" fontId="19" fillId="0" borderId="25" xfId="0" applyNumberFormat="1" applyFont="1" applyBorder="1" applyAlignment="1" applyProtection="1">
      <alignment horizontal="left" vertical="center"/>
      <protection locked="0"/>
    </xf>
    <xf numFmtId="0" fontId="7"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182" fontId="19" fillId="0" borderId="61" xfId="0" applyNumberFormat="1" applyFont="1" applyBorder="1" applyAlignment="1" applyProtection="1">
      <alignment horizontal="center" vertical="center"/>
      <protection locked="0"/>
    </xf>
    <xf numFmtId="0" fontId="12" fillId="24" borderId="61" xfId="0" applyFont="1" applyFill="1" applyBorder="1" applyAlignment="1" applyProtection="1">
      <alignment horizontal="center" vertical="center"/>
      <protection/>
    </xf>
    <xf numFmtId="183" fontId="19" fillId="0" borderId="61" xfId="0" applyNumberFormat="1" applyFont="1" applyBorder="1" applyAlignment="1" applyProtection="1">
      <alignment horizontal="center" vertical="center"/>
      <protection locked="0"/>
    </xf>
    <xf numFmtId="0" fontId="6" fillId="24" borderId="61" xfId="0" applyFont="1" applyFill="1" applyBorder="1" applyAlignment="1" applyProtection="1">
      <alignment horizontal="center" vertical="center"/>
      <protection/>
    </xf>
    <xf numFmtId="184" fontId="19" fillId="0" borderId="61" xfId="0" applyNumberFormat="1" applyFont="1" applyBorder="1" applyAlignment="1" applyProtection="1">
      <alignment horizontal="center" vertical="center"/>
      <protection locked="0"/>
    </xf>
    <xf numFmtId="0" fontId="3" fillId="0" borderId="0" xfId="0" applyFont="1" applyAlignment="1" applyProtection="1">
      <alignment horizontal="left" vertical="center" wrapText="1"/>
      <protection/>
    </xf>
    <xf numFmtId="0" fontId="3" fillId="4" borderId="0" xfId="0" applyFont="1" applyFill="1" applyBorder="1" applyAlignment="1" applyProtection="1">
      <alignment horizontal="left" vertical="top" wrapText="1"/>
      <protection/>
    </xf>
    <xf numFmtId="0" fontId="3" fillId="4" borderId="0"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top" wrapText="1"/>
      <protection/>
    </xf>
    <xf numFmtId="31" fontId="19" fillId="0" borderId="99" xfId="0" applyNumberFormat="1" applyFont="1" applyBorder="1" applyAlignment="1" applyProtection="1">
      <alignment horizontal="center" vertical="center"/>
      <protection locked="0"/>
    </xf>
    <xf numFmtId="31" fontId="19" fillId="0" borderId="1" xfId="0" applyNumberFormat="1" applyFont="1" applyBorder="1" applyAlignment="1" applyProtection="1">
      <alignment horizontal="center" vertical="center"/>
      <protection locked="0"/>
    </xf>
    <xf numFmtId="0" fontId="0" fillId="24" borderId="100" xfId="0" applyFont="1" applyFill="1" applyBorder="1" applyAlignment="1" applyProtection="1">
      <alignment horizontal="center" vertical="center"/>
      <protection/>
    </xf>
    <xf numFmtId="0" fontId="0" fillId="24" borderId="1" xfId="0" applyFont="1" applyFill="1" applyBorder="1" applyAlignment="1" applyProtection="1">
      <alignment horizontal="center" vertical="center"/>
      <protection/>
    </xf>
    <xf numFmtId="0" fontId="0" fillId="24" borderId="101" xfId="0" applyFont="1" applyFill="1" applyBorder="1" applyAlignment="1" applyProtection="1">
      <alignment horizontal="center" vertical="center"/>
      <protection/>
    </xf>
    <xf numFmtId="31" fontId="19" fillId="0" borderId="102" xfId="0" applyNumberFormat="1" applyFont="1" applyBorder="1" applyAlignment="1" applyProtection="1">
      <alignment horizontal="center" vertical="center"/>
      <protection locked="0"/>
    </xf>
    <xf numFmtId="0" fontId="6" fillId="0" borderId="1" xfId="0" applyFont="1" applyBorder="1" applyAlignment="1" applyProtection="1">
      <alignment horizontal="left" vertical="top" wrapText="1"/>
      <protection/>
    </xf>
    <xf numFmtId="0" fontId="6" fillId="0" borderId="1" xfId="0" applyFont="1" applyBorder="1" applyAlignment="1" applyProtection="1">
      <alignment horizontal="left" vertical="top"/>
      <protection/>
    </xf>
    <xf numFmtId="49" fontId="24" fillId="0" borderId="35" xfId="0" applyNumberFormat="1" applyFont="1" applyFill="1" applyBorder="1" applyAlignment="1" applyProtection="1">
      <alignment horizontal="left" vertical="center" wrapText="1"/>
      <protection locked="0"/>
    </xf>
    <xf numFmtId="49" fontId="24" fillId="0" borderId="12" xfId="0" applyNumberFormat="1" applyFont="1" applyFill="1" applyBorder="1" applyAlignment="1" applyProtection="1">
      <alignment horizontal="left" vertical="center" wrapText="1"/>
      <protection locked="0"/>
    </xf>
    <xf numFmtId="49" fontId="24" fillId="0" borderId="14" xfId="0" applyNumberFormat="1" applyFont="1" applyFill="1" applyBorder="1" applyAlignment="1" applyProtection="1">
      <alignment horizontal="left" vertical="center" wrapText="1"/>
      <protection locked="0"/>
    </xf>
    <xf numFmtId="49" fontId="24" fillId="0" borderId="62" xfId="0" applyNumberFormat="1" applyFont="1" applyFill="1" applyBorder="1" applyAlignment="1" applyProtection="1">
      <alignment horizontal="left" vertical="center" wrapText="1"/>
      <protection locked="0"/>
    </xf>
    <xf numFmtId="49" fontId="24" fillId="0" borderId="47" xfId="0" applyNumberFormat="1" applyFont="1" applyFill="1" applyBorder="1" applyAlignment="1" applyProtection="1">
      <alignment horizontal="left" vertical="center" wrapText="1"/>
      <protection locked="0"/>
    </xf>
    <xf numFmtId="49" fontId="24" fillId="0" borderId="56" xfId="0" applyNumberFormat="1" applyFont="1" applyFill="1" applyBorder="1" applyAlignment="1" applyProtection="1">
      <alignment horizontal="left" vertical="center" wrapText="1"/>
      <protection locked="0"/>
    </xf>
    <xf numFmtId="0" fontId="12" fillId="24" borderId="24" xfId="0" applyFont="1" applyFill="1" applyBorder="1" applyAlignment="1" applyProtection="1">
      <alignment horizontal="center" vertical="center"/>
      <protection/>
    </xf>
    <xf numFmtId="0" fontId="3" fillId="24" borderId="103" xfId="0" applyFont="1" applyFill="1" applyBorder="1" applyAlignment="1" applyProtection="1">
      <alignment horizontal="center" vertical="center" wrapText="1"/>
      <protection/>
    </xf>
    <xf numFmtId="0" fontId="3" fillId="24" borderId="104" xfId="0" applyFont="1" applyFill="1" applyBorder="1" applyAlignment="1" applyProtection="1">
      <alignment horizontal="center" vertical="center" wrapText="1"/>
      <protection/>
    </xf>
    <xf numFmtId="0" fontId="3" fillId="24" borderId="105" xfId="0" applyFont="1" applyFill="1" applyBorder="1" applyAlignment="1" applyProtection="1">
      <alignment horizontal="center" vertical="center" wrapText="1"/>
      <protection/>
    </xf>
    <xf numFmtId="0" fontId="0" fillId="0" borderId="75" xfId="0" applyFont="1" applyBorder="1" applyAlignment="1" applyProtection="1">
      <alignment horizontal="center" vertical="center" wrapText="1"/>
      <protection/>
    </xf>
    <xf numFmtId="0" fontId="0" fillId="0" borderId="92" xfId="0" applyFont="1" applyBorder="1" applyAlignment="1" applyProtection="1">
      <alignment horizontal="center" vertical="center" wrapText="1"/>
      <protection/>
    </xf>
    <xf numFmtId="0" fontId="0" fillId="0" borderId="106"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62" xfId="0" applyFont="1" applyBorder="1" applyAlignment="1" applyProtection="1">
      <alignment horizontal="center" vertical="center" wrapText="1"/>
      <protection/>
    </xf>
    <xf numFmtId="0" fontId="0" fillId="0" borderId="47" xfId="0" applyFont="1" applyBorder="1" applyAlignment="1" applyProtection="1">
      <alignment horizontal="center" vertical="center" wrapText="1"/>
      <protection/>
    </xf>
    <xf numFmtId="0" fontId="0" fillId="0" borderId="56" xfId="0" applyFont="1" applyBorder="1" applyAlignment="1" applyProtection="1">
      <alignment horizontal="center" vertical="center" wrapText="1"/>
      <protection/>
    </xf>
    <xf numFmtId="185" fontId="24" fillId="0" borderId="29" xfId="0" applyNumberFormat="1" applyFont="1" applyFill="1" applyBorder="1" applyAlignment="1" applyProtection="1">
      <alignment horizontal="center" vertical="center"/>
      <protection locked="0"/>
    </xf>
    <xf numFmtId="185" fontId="24" fillId="0" borderId="20" xfId="0" applyNumberFormat="1" applyFont="1" applyFill="1" applyBorder="1" applyAlignment="1" applyProtection="1">
      <alignment horizontal="center" vertical="center"/>
      <protection locked="0"/>
    </xf>
    <xf numFmtId="185" fontId="24" fillId="0" borderId="30" xfId="0" applyNumberFormat="1" applyFont="1" applyFill="1" applyBorder="1" applyAlignment="1" applyProtection="1">
      <alignment horizontal="center" vertical="center"/>
      <protection locked="0"/>
    </xf>
    <xf numFmtId="185" fontId="24" fillId="0" borderId="33" xfId="0" applyNumberFormat="1" applyFont="1" applyFill="1" applyBorder="1" applyAlignment="1" applyProtection="1">
      <alignment horizontal="center" vertical="center"/>
      <protection locked="0"/>
    </xf>
    <xf numFmtId="185" fontId="24" fillId="0" borderId="28" xfId="0" applyNumberFormat="1" applyFont="1" applyFill="1" applyBorder="1" applyAlignment="1" applyProtection="1">
      <alignment horizontal="center" vertical="center"/>
      <protection locked="0"/>
    </xf>
    <xf numFmtId="185" fontId="24" fillId="0" borderId="34" xfId="0" applyNumberFormat="1" applyFont="1" applyFill="1" applyBorder="1" applyAlignment="1" applyProtection="1">
      <alignment horizontal="center" vertical="center"/>
      <protection locked="0"/>
    </xf>
    <xf numFmtId="0" fontId="26" fillId="4" borderId="31" xfId="0" applyNumberFormat="1" applyFont="1" applyFill="1" applyBorder="1" applyAlignment="1" applyProtection="1">
      <alignment horizontal="left" vertical="center"/>
      <protection/>
    </xf>
    <xf numFmtId="0" fontId="26" fillId="4" borderId="0" xfId="0" applyNumberFormat="1" applyFont="1" applyFill="1" applyBorder="1" applyAlignment="1" applyProtection="1">
      <alignment horizontal="left" vertical="center"/>
      <protection/>
    </xf>
    <xf numFmtId="0" fontId="20" fillId="0" borderId="107" xfId="0" applyFont="1" applyFill="1" applyBorder="1" applyAlignment="1" applyProtection="1">
      <alignment horizontal="center" vertical="center" wrapText="1"/>
      <protection/>
    </xf>
    <xf numFmtId="0" fontId="20" fillId="0" borderId="108" xfId="0" applyFont="1" applyFill="1" applyBorder="1" applyAlignment="1" applyProtection="1">
      <alignment horizontal="center" vertical="center" wrapText="1"/>
      <protection/>
    </xf>
    <xf numFmtId="31" fontId="24" fillId="0" borderId="24" xfId="0" applyNumberFormat="1" applyFont="1" applyBorder="1" applyAlignment="1" applyProtection="1">
      <alignment horizontal="center" vertical="center"/>
      <protection locked="0"/>
    </xf>
    <xf numFmtId="31" fontId="24" fillId="0" borderId="2" xfId="0" applyNumberFormat="1" applyFont="1" applyBorder="1" applyAlignment="1" applyProtection="1">
      <alignment horizontal="center" vertical="center"/>
      <protection locked="0"/>
    </xf>
    <xf numFmtId="31" fontId="24" fillId="0" borderId="27" xfId="0" applyNumberFormat="1" applyFont="1" applyBorder="1" applyAlignment="1" applyProtection="1">
      <alignment horizontal="center" vertical="center"/>
      <protection locked="0"/>
    </xf>
    <xf numFmtId="0" fontId="3" fillId="24" borderId="103" xfId="0" applyFont="1" applyFill="1" applyBorder="1" applyAlignment="1" applyProtection="1">
      <alignment horizontal="center" vertical="center"/>
      <protection/>
    </xf>
    <xf numFmtId="0" fontId="3" fillId="24" borderId="104" xfId="0" applyFont="1" applyFill="1" applyBorder="1" applyAlignment="1" applyProtection="1">
      <alignment horizontal="center" vertical="center"/>
      <protection/>
    </xf>
    <xf numFmtId="0" fontId="3" fillId="24" borderId="109" xfId="0" applyFont="1" applyFill="1" applyBorder="1" applyAlignment="1" applyProtection="1">
      <alignment horizontal="center" vertical="center"/>
      <protection/>
    </xf>
    <xf numFmtId="0" fontId="7"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49" fontId="19" fillId="0" borderId="20" xfId="0" applyNumberFormat="1" applyFont="1" applyBorder="1" applyAlignment="1" applyProtection="1">
      <alignment horizontal="left" vertical="center" shrinkToFit="1"/>
      <protection locked="0"/>
    </xf>
    <xf numFmtId="0" fontId="12" fillId="0" borderId="0" xfId="0" applyFont="1" applyBorder="1" applyAlignment="1" applyProtection="1">
      <alignment horizontal="center" vertical="center" wrapText="1"/>
      <protection/>
    </xf>
    <xf numFmtId="49" fontId="19" fillId="0" borderId="28" xfId="0" applyNumberFormat="1" applyFont="1" applyBorder="1" applyAlignment="1" applyProtection="1">
      <alignment horizontal="left" vertical="center"/>
      <protection locked="0"/>
    </xf>
    <xf numFmtId="0" fontId="28"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49" fontId="19" fillId="0" borderId="28" xfId="0" applyNumberFormat="1" applyFont="1" applyBorder="1" applyAlignment="1" applyProtection="1">
      <alignment horizontal="center" vertical="center"/>
      <protection locked="0"/>
    </xf>
    <xf numFmtId="49" fontId="19" fillId="0" borderId="16" xfId="0" applyNumberFormat="1" applyFont="1" applyBorder="1" applyAlignment="1" applyProtection="1">
      <alignment horizontal="left" vertical="center"/>
      <protection locked="0"/>
    </xf>
    <xf numFmtId="49" fontId="12" fillId="0" borderId="110" xfId="0" applyNumberFormat="1" applyFont="1" applyBorder="1" applyAlignment="1" applyProtection="1">
      <alignment horizontal="left" vertical="center"/>
      <protection locked="0"/>
    </xf>
    <xf numFmtId="49" fontId="12" fillId="0" borderId="111" xfId="0" applyNumberFormat="1" applyFont="1" applyBorder="1" applyAlignment="1" applyProtection="1">
      <alignment horizontal="left" vertical="center"/>
      <protection locked="0"/>
    </xf>
    <xf numFmtId="49" fontId="12" fillId="0" borderId="112" xfId="0" applyNumberFormat="1" applyFont="1" applyBorder="1" applyAlignment="1" applyProtection="1">
      <alignment horizontal="left" vertical="center"/>
      <protection locked="0"/>
    </xf>
    <xf numFmtId="49" fontId="19" fillId="0" borderId="48" xfId="0" applyNumberFormat="1" applyFont="1" applyBorder="1" applyAlignment="1" applyProtection="1">
      <alignment horizontal="left" vertical="center"/>
      <protection locked="0"/>
    </xf>
    <xf numFmtId="0" fontId="7" fillId="24" borderId="78" xfId="0" applyFont="1" applyFill="1" applyBorder="1" applyAlignment="1" applyProtection="1">
      <alignment horizontal="center" vertical="center" wrapText="1"/>
      <protection/>
    </xf>
    <xf numFmtId="0" fontId="3" fillId="24" borderId="20" xfId="0" applyFont="1" applyFill="1" applyBorder="1" applyAlignment="1" applyProtection="1">
      <alignment horizontal="center" vertical="center" wrapText="1"/>
      <protection/>
    </xf>
    <xf numFmtId="0" fontId="3" fillId="24" borderId="30" xfId="0" applyFont="1" applyFill="1" applyBorder="1" applyAlignment="1" applyProtection="1">
      <alignment horizontal="center" vertical="center" wrapText="1"/>
      <protection/>
    </xf>
    <xf numFmtId="0" fontId="3" fillId="24" borderId="15" xfId="0"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wrapText="1"/>
      <protection/>
    </xf>
    <xf numFmtId="0" fontId="3" fillId="24" borderId="32" xfId="0" applyFont="1" applyFill="1" applyBorder="1" applyAlignment="1" applyProtection="1">
      <alignment horizontal="center" vertical="center" wrapText="1"/>
      <protection/>
    </xf>
    <xf numFmtId="0" fontId="3" fillId="24" borderId="55" xfId="0" applyFont="1" applyFill="1" applyBorder="1" applyAlignment="1" applyProtection="1">
      <alignment horizontal="center" vertical="center" wrapText="1"/>
      <protection/>
    </xf>
    <xf numFmtId="0" fontId="3" fillId="24" borderId="47" xfId="0" applyFont="1" applyFill="1" applyBorder="1" applyAlignment="1" applyProtection="1">
      <alignment horizontal="center" vertical="center" wrapText="1"/>
      <protection/>
    </xf>
    <xf numFmtId="0" fontId="3" fillId="24" borderId="68" xfId="0" applyFont="1" applyFill="1" applyBorder="1" applyAlignment="1" applyProtection="1">
      <alignment horizontal="center" vertical="center" wrapText="1"/>
      <protection/>
    </xf>
    <xf numFmtId="49" fontId="0" fillId="0" borderId="113" xfId="55" applyNumberFormat="1" applyFont="1" applyBorder="1" applyAlignment="1" applyProtection="1">
      <alignment horizontal="left" vertical="center"/>
      <protection locked="0"/>
    </xf>
    <xf numFmtId="49" fontId="19" fillId="0" borderId="18" xfId="0" applyNumberFormat="1" applyFont="1" applyBorder="1" applyAlignment="1" applyProtection="1">
      <alignment horizontal="left" vertical="center"/>
      <protection locked="0"/>
    </xf>
    <xf numFmtId="49" fontId="19" fillId="0" borderId="114" xfId="0" applyNumberFormat="1" applyFont="1" applyBorder="1" applyAlignment="1" applyProtection="1">
      <alignment horizontal="left" vertical="center"/>
      <protection locked="0"/>
    </xf>
    <xf numFmtId="49" fontId="19" fillId="0" borderId="24" xfId="0" applyNumberFormat="1" applyFont="1" applyFill="1" applyBorder="1" applyAlignment="1" applyProtection="1">
      <alignment horizontal="center" vertical="center"/>
      <protection locked="0"/>
    </xf>
    <xf numFmtId="49" fontId="19" fillId="0" borderId="2" xfId="0" applyNumberFormat="1" applyFont="1" applyFill="1" applyBorder="1" applyAlignment="1" applyProtection="1">
      <alignment horizontal="center" vertical="center"/>
      <protection locked="0"/>
    </xf>
    <xf numFmtId="49" fontId="19" fillId="0" borderId="25" xfId="0" applyNumberFormat="1" applyFont="1" applyFill="1" applyBorder="1" applyAlignment="1" applyProtection="1">
      <alignment horizontal="center" vertical="center"/>
      <protection locked="0"/>
    </xf>
    <xf numFmtId="0" fontId="3" fillId="24" borderId="115" xfId="0" applyFont="1" applyFill="1" applyBorder="1" applyAlignment="1" applyProtection="1">
      <alignment horizontal="center" vertical="center" wrapText="1"/>
      <protection/>
    </xf>
    <xf numFmtId="0" fontId="3" fillId="24" borderId="109" xfId="0" applyFont="1" applyFill="1" applyBorder="1" applyAlignment="1" applyProtection="1">
      <alignment horizontal="center" vertical="center" wrapText="1"/>
      <protection/>
    </xf>
    <xf numFmtId="49" fontId="19" fillId="0" borderId="27" xfId="0" applyNumberFormat="1" applyFont="1" applyFill="1" applyBorder="1" applyAlignment="1" applyProtection="1">
      <alignment horizontal="center" vertical="center"/>
      <protection locked="0"/>
    </xf>
    <xf numFmtId="0" fontId="3" fillId="24" borderId="15" xfId="0" applyFont="1" applyFill="1" applyBorder="1" applyAlignment="1" applyProtection="1">
      <alignment horizontal="left" vertical="center" wrapText="1"/>
      <protection/>
    </xf>
    <xf numFmtId="0" fontId="3" fillId="24" borderId="0" xfId="0" applyFont="1" applyFill="1" applyBorder="1" applyAlignment="1" applyProtection="1">
      <alignment horizontal="left" vertical="center" wrapText="1"/>
      <protection/>
    </xf>
    <xf numFmtId="0" fontId="3" fillId="24" borderId="32" xfId="0" applyFont="1" applyFill="1" applyBorder="1" applyAlignment="1" applyProtection="1">
      <alignment horizontal="left" vertical="center" wrapText="1"/>
      <protection/>
    </xf>
    <xf numFmtId="0" fontId="3" fillId="24" borderId="63" xfId="0" applyFont="1" applyFill="1" applyBorder="1" applyAlignment="1" applyProtection="1">
      <alignment horizontal="left" vertical="center" wrapText="1"/>
      <protection/>
    </xf>
    <xf numFmtId="0" fontId="3" fillId="24" borderId="28" xfId="0" applyFont="1" applyFill="1" applyBorder="1" applyAlignment="1" applyProtection="1">
      <alignment horizontal="left" vertical="center" wrapText="1"/>
      <protection/>
    </xf>
    <xf numFmtId="0" fontId="3" fillId="24" borderId="34" xfId="0" applyFont="1" applyFill="1" applyBorder="1" applyAlignment="1" applyProtection="1">
      <alignment horizontal="left" vertical="center" wrapText="1"/>
      <protection/>
    </xf>
    <xf numFmtId="49" fontId="19" fillId="0" borderId="0" xfId="0" applyNumberFormat="1" applyFont="1" applyBorder="1" applyAlignment="1" applyProtection="1">
      <alignment horizontal="left" vertical="center" shrinkToFit="1"/>
      <protection locked="0"/>
    </xf>
    <xf numFmtId="49" fontId="19" fillId="0" borderId="113" xfId="0" applyNumberFormat="1" applyFont="1" applyBorder="1" applyAlignment="1" applyProtection="1">
      <alignment horizontal="center" vertical="center"/>
      <protection locked="0"/>
    </xf>
    <xf numFmtId="49" fontId="19" fillId="0" borderId="18" xfId="0" applyNumberFormat="1" applyFont="1" applyBorder="1" applyAlignment="1" applyProtection="1">
      <alignment horizontal="center" vertical="center"/>
      <protection locked="0"/>
    </xf>
    <xf numFmtId="49" fontId="19" fillId="0" borderId="114" xfId="0" applyNumberFormat="1" applyFont="1" applyBorder="1" applyAlignment="1" applyProtection="1">
      <alignment horizontal="center" vertical="center"/>
      <protection locked="0"/>
    </xf>
    <xf numFmtId="49" fontId="12" fillId="0" borderId="24" xfId="0" applyNumberFormat="1" applyFont="1" applyBorder="1" applyAlignment="1" applyProtection="1">
      <alignment horizontal="left" vertical="center"/>
      <protection locked="0"/>
    </xf>
    <xf numFmtId="49" fontId="12" fillId="0" borderId="2" xfId="0" applyNumberFormat="1" applyFont="1" applyBorder="1" applyAlignment="1" applyProtection="1">
      <alignment horizontal="left" vertical="center"/>
      <protection locked="0"/>
    </xf>
    <xf numFmtId="49" fontId="12" fillId="0" borderId="25" xfId="0" applyNumberFormat="1" applyFont="1" applyBorder="1" applyAlignment="1" applyProtection="1">
      <alignment horizontal="left" vertical="center"/>
      <protection locked="0"/>
    </xf>
    <xf numFmtId="0" fontId="12" fillId="24" borderId="113" xfId="0" applyFont="1" applyFill="1" applyBorder="1" applyAlignment="1" applyProtection="1">
      <alignment horizontal="center" vertical="center"/>
      <protection/>
    </xf>
    <xf numFmtId="0" fontId="12" fillId="24" borderId="18" xfId="0" applyFont="1" applyFill="1" applyBorder="1" applyAlignment="1" applyProtection="1">
      <alignment horizontal="center" vertical="center"/>
      <protection/>
    </xf>
    <xf numFmtId="0" fontId="12" fillId="24" borderId="60" xfId="0" applyFont="1" applyFill="1" applyBorder="1" applyAlignment="1" applyProtection="1">
      <alignment horizontal="center" vertical="center"/>
      <protection/>
    </xf>
    <xf numFmtId="49" fontId="19" fillId="0" borderId="0" xfId="0" applyNumberFormat="1" applyFont="1" applyBorder="1" applyAlignment="1" applyProtection="1">
      <alignment vertical="center"/>
      <protection locked="0"/>
    </xf>
    <xf numFmtId="49" fontId="19" fillId="0" borderId="16" xfId="0" applyNumberFormat="1" applyFont="1" applyBorder="1" applyAlignment="1" applyProtection="1">
      <alignment vertical="center"/>
      <protection locked="0"/>
    </xf>
    <xf numFmtId="0" fontId="12" fillId="24" borderId="33" xfId="0" applyFont="1" applyFill="1" applyBorder="1" applyAlignment="1" applyProtection="1">
      <alignment horizontal="center" vertical="center"/>
      <protection/>
    </xf>
    <xf numFmtId="0" fontId="12" fillId="24" borderId="28" xfId="0" applyFont="1" applyFill="1" applyBorder="1" applyAlignment="1" applyProtection="1">
      <alignment horizontal="center" vertical="center"/>
      <protection/>
    </xf>
    <xf numFmtId="0" fontId="12" fillId="24" borderId="34" xfId="0" applyFont="1" applyFill="1" applyBorder="1" applyAlignment="1" applyProtection="1">
      <alignment horizontal="center" vertical="center"/>
      <protection/>
    </xf>
    <xf numFmtId="0" fontId="6" fillId="24" borderId="0" xfId="0" applyFont="1" applyFill="1" applyBorder="1" applyAlignment="1" applyProtection="1">
      <alignment horizontal="left" vertical="center" wrapText="1"/>
      <protection/>
    </xf>
    <xf numFmtId="0" fontId="6" fillId="24" borderId="32" xfId="0" applyFont="1" applyFill="1" applyBorder="1" applyAlignment="1" applyProtection="1">
      <alignment horizontal="left" vertical="center" wrapText="1"/>
      <protection/>
    </xf>
    <xf numFmtId="0" fontId="3" fillId="24" borderId="15" xfId="0" applyFont="1" applyFill="1" applyBorder="1" applyAlignment="1" applyProtection="1">
      <alignment horizontal="left" wrapText="1"/>
      <protection/>
    </xf>
    <xf numFmtId="0" fontId="3" fillId="24" borderId="0" xfId="0" applyFont="1" applyFill="1" applyBorder="1" applyAlignment="1" applyProtection="1">
      <alignment horizontal="left" wrapText="1"/>
      <protection/>
    </xf>
    <xf numFmtId="0" fontId="3" fillId="24" borderId="32" xfId="0" applyFont="1" applyFill="1" applyBorder="1" applyAlignment="1" applyProtection="1">
      <alignment horizontal="left" wrapText="1"/>
      <protection/>
    </xf>
    <xf numFmtId="0" fontId="3" fillId="24" borderId="63" xfId="0" applyFont="1" applyFill="1" applyBorder="1" applyAlignment="1" applyProtection="1">
      <alignment horizontal="left" wrapText="1"/>
      <protection/>
    </xf>
    <xf numFmtId="0" fontId="3" fillId="24" borderId="28" xfId="0" applyFont="1" applyFill="1" applyBorder="1" applyAlignment="1" applyProtection="1">
      <alignment horizontal="left" wrapText="1"/>
      <protection/>
    </xf>
    <xf numFmtId="0" fontId="3" fillId="24" borderId="34" xfId="0" applyFont="1" applyFill="1" applyBorder="1" applyAlignment="1" applyProtection="1">
      <alignment horizontal="left" wrapText="1"/>
      <protection/>
    </xf>
    <xf numFmtId="0" fontId="12" fillId="24" borderId="24" xfId="0" applyFont="1" applyFill="1" applyBorder="1" applyAlignment="1" applyProtection="1">
      <alignment horizontal="center" vertical="center" wrapText="1"/>
      <protection/>
    </xf>
    <xf numFmtId="0" fontId="12" fillId="24" borderId="2" xfId="0" applyFont="1" applyFill="1" applyBorder="1" applyAlignment="1" applyProtection="1">
      <alignment horizontal="center" vertical="center" wrapText="1"/>
      <protection/>
    </xf>
    <xf numFmtId="0" fontId="12" fillId="24" borderId="27" xfId="0" applyFont="1" applyFill="1" applyBorder="1" applyAlignment="1" applyProtection="1">
      <alignment horizontal="center" vertical="center" wrapText="1"/>
      <protection/>
    </xf>
    <xf numFmtId="49" fontId="19" fillId="0" borderId="28" xfId="0" applyNumberFormat="1" applyFont="1" applyFill="1" applyBorder="1" applyAlignment="1" applyProtection="1">
      <alignment vertical="center"/>
      <protection locked="0"/>
    </xf>
    <xf numFmtId="49" fontId="39" fillId="24" borderId="12" xfId="0" applyNumberFormat="1" applyFont="1" applyFill="1" applyBorder="1" applyAlignment="1" applyProtection="1">
      <alignment horizontal="center" vertical="center" wrapText="1"/>
      <protection/>
    </xf>
    <xf numFmtId="49" fontId="39" fillId="24" borderId="98" xfId="0" applyNumberFormat="1" applyFont="1" applyFill="1" applyBorder="1" applyAlignment="1" applyProtection="1">
      <alignment horizontal="center" vertical="center" wrapText="1"/>
      <protection/>
    </xf>
    <xf numFmtId="49" fontId="39" fillId="0" borderId="12" xfId="0" applyNumberFormat="1" applyFont="1" applyBorder="1" applyAlignment="1" applyProtection="1">
      <alignment horizontal="center" vertical="center"/>
      <protection locked="0"/>
    </xf>
    <xf numFmtId="49" fontId="39" fillId="0" borderId="14" xfId="0" applyNumberFormat="1" applyFont="1" applyBorder="1" applyAlignment="1" applyProtection="1">
      <alignment horizontal="center" vertical="center"/>
      <protection locked="0"/>
    </xf>
    <xf numFmtId="49" fontId="39" fillId="0" borderId="47" xfId="0" applyNumberFormat="1" applyFont="1" applyBorder="1" applyAlignment="1" applyProtection="1">
      <alignment horizontal="center" vertical="center"/>
      <protection locked="0"/>
    </xf>
    <xf numFmtId="49" fontId="39" fillId="0" borderId="56" xfId="0" applyNumberFormat="1" applyFont="1" applyBorder="1" applyAlignment="1" applyProtection="1">
      <alignment horizontal="center" vertical="center"/>
      <protection locked="0"/>
    </xf>
    <xf numFmtId="0" fontId="20" fillId="24" borderId="116" xfId="0" applyFont="1" applyFill="1" applyBorder="1" applyAlignment="1" applyProtection="1">
      <alignment horizontal="center" vertical="center" wrapText="1"/>
      <protection/>
    </xf>
    <xf numFmtId="0" fontId="20" fillId="24" borderId="18" xfId="0" applyFont="1" applyFill="1" applyBorder="1" applyAlignment="1" applyProtection="1">
      <alignment horizontal="center" vertical="center"/>
      <protection/>
    </xf>
    <xf numFmtId="0" fontId="20" fillId="24" borderId="60" xfId="0" applyFont="1" applyFill="1" applyBorder="1" applyAlignment="1" applyProtection="1">
      <alignment horizontal="center" vertical="center"/>
      <protection/>
    </xf>
    <xf numFmtId="49" fontId="19" fillId="0" borderId="24"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49" fontId="19" fillId="0" borderId="27" xfId="0" applyNumberFormat="1" applyFont="1" applyBorder="1" applyAlignment="1" applyProtection="1">
      <alignment horizontal="center" vertical="center"/>
      <protection locked="0"/>
    </xf>
    <xf numFmtId="49" fontId="42" fillId="0" borderId="113" xfId="55" applyNumberFormat="1" applyFont="1" applyBorder="1" applyAlignment="1" applyProtection="1">
      <alignment horizontal="left" vertical="center"/>
      <protection locked="0"/>
    </xf>
    <xf numFmtId="49" fontId="42" fillId="0" borderId="18" xfId="0" applyNumberFormat="1" applyFont="1" applyBorder="1" applyAlignment="1" applyProtection="1">
      <alignment horizontal="left" vertical="center"/>
      <protection locked="0"/>
    </xf>
    <xf numFmtId="49" fontId="42" fillId="0" borderId="114" xfId="0" applyNumberFormat="1" applyFont="1" applyBorder="1" applyAlignment="1" applyProtection="1">
      <alignment horizontal="left" vertical="center"/>
      <protection locked="0"/>
    </xf>
    <xf numFmtId="49" fontId="19" fillId="0" borderId="25" xfId="0" applyNumberFormat="1" applyFont="1" applyBorder="1" applyAlignment="1" applyProtection="1">
      <alignment horizontal="center" vertical="center"/>
      <protection locked="0"/>
    </xf>
    <xf numFmtId="49" fontId="39" fillId="24" borderId="47" xfId="0" applyNumberFormat="1" applyFont="1" applyFill="1" applyBorder="1" applyAlignment="1" applyProtection="1">
      <alignment horizontal="center" vertical="center" wrapText="1"/>
      <protection/>
    </xf>
    <xf numFmtId="49" fontId="39" fillId="24" borderId="68" xfId="0" applyNumberFormat="1" applyFont="1" applyFill="1" applyBorder="1" applyAlignment="1" applyProtection="1">
      <alignment horizontal="center" vertical="center" wrapText="1"/>
      <protection/>
    </xf>
    <xf numFmtId="0" fontId="12" fillId="0" borderId="31"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2" fillId="0" borderId="16" xfId="0" applyFont="1" applyBorder="1" applyAlignment="1" applyProtection="1">
      <alignment vertical="center" wrapText="1"/>
      <protection/>
    </xf>
    <xf numFmtId="0" fontId="3" fillId="0" borderId="0" xfId="0" applyFont="1" applyBorder="1" applyAlignment="1" applyProtection="1">
      <alignment horizontal="left" vertical="top" wrapText="1"/>
      <protection/>
    </xf>
    <xf numFmtId="0" fontId="3" fillId="0" borderId="16" xfId="0" applyFont="1" applyBorder="1" applyAlignment="1" applyProtection="1">
      <alignment horizontal="left" vertical="top" wrapText="1"/>
      <protection/>
    </xf>
    <xf numFmtId="0" fontId="12" fillId="0" borderId="31"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2" fillId="0" borderId="16" xfId="0" applyFont="1" applyBorder="1" applyAlignment="1" applyProtection="1">
      <alignment horizontal="left" vertical="top" wrapText="1"/>
      <protection/>
    </xf>
    <xf numFmtId="0" fontId="20" fillId="24" borderId="13" xfId="0" applyFont="1" applyFill="1" applyBorder="1" applyAlignment="1" applyProtection="1">
      <alignment horizontal="center" wrapText="1"/>
      <protection/>
    </xf>
    <xf numFmtId="0" fontId="20" fillId="24" borderId="12" xfId="0" applyFont="1" applyFill="1" applyBorder="1" applyAlignment="1" applyProtection="1">
      <alignment horizontal="center" wrapText="1"/>
      <protection/>
    </xf>
    <xf numFmtId="0" fontId="20" fillId="24" borderId="98" xfId="0" applyFont="1" applyFill="1" applyBorder="1" applyAlignment="1" applyProtection="1">
      <alignment horizontal="center" wrapText="1"/>
      <protection/>
    </xf>
    <xf numFmtId="0" fontId="20" fillId="24" borderId="15" xfId="0" applyFont="1" applyFill="1" applyBorder="1" applyAlignment="1" applyProtection="1">
      <alignment horizontal="center" wrapText="1"/>
      <protection/>
    </xf>
    <xf numFmtId="0" fontId="20" fillId="24" borderId="0" xfId="0" applyFont="1" applyFill="1" applyBorder="1" applyAlignment="1" applyProtection="1">
      <alignment horizontal="center" wrapText="1"/>
      <protection/>
    </xf>
    <xf numFmtId="0" fontId="20" fillId="24" borderId="32" xfId="0" applyFont="1" applyFill="1" applyBorder="1" applyAlignment="1" applyProtection="1">
      <alignment horizontal="center" wrapText="1"/>
      <protection/>
    </xf>
    <xf numFmtId="0" fontId="6" fillId="24" borderId="15" xfId="0" applyFont="1" applyFill="1" applyBorder="1" applyAlignment="1" applyProtection="1">
      <alignment horizontal="left" vertical="center" wrapText="1"/>
      <protection/>
    </xf>
    <xf numFmtId="0" fontId="6" fillId="24" borderId="55" xfId="0" applyFont="1" applyFill="1" applyBorder="1" applyAlignment="1" applyProtection="1">
      <alignment horizontal="left" vertical="center" wrapText="1"/>
      <protection/>
    </xf>
    <xf numFmtId="0" fontId="6" fillId="24" borderId="47" xfId="0" applyFont="1" applyFill="1" applyBorder="1" applyAlignment="1" applyProtection="1">
      <alignment horizontal="left" vertical="center" wrapText="1"/>
      <protection/>
    </xf>
    <xf numFmtId="0" fontId="6" fillId="24" borderId="68" xfId="0" applyFont="1" applyFill="1" applyBorder="1" applyAlignment="1" applyProtection="1">
      <alignment horizontal="left" vertical="center" wrapText="1"/>
      <protection/>
    </xf>
    <xf numFmtId="0" fontId="20" fillId="24" borderId="13" xfId="0" applyFont="1" applyFill="1" applyBorder="1" applyAlignment="1" applyProtection="1">
      <alignment horizontal="center" vertical="center"/>
      <protection/>
    </xf>
    <xf numFmtId="0" fontId="20" fillId="24" borderId="12" xfId="0" applyFont="1" applyFill="1" applyBorder="1" applyAlignment="1" applyProtection="1">
      <alignment horizontal="center" vertical="center"/>
      <protection/>
    </xf>
    <xf numFmtId="0" fontId="20" fillId="24" borderId="98" xfId="0" applyFont="1" applyFill="1" applyBorder="1" applyAlignment="1" applyProtection="1">
      <alignment horizontal="center" vertical="center"/>
      <protection/>
    </xf>
    <xf numFmtId="0" fontId="20" fillId="24" borderId="15" xfId="0" applyFont="1" applyFill="1" applyBorder="1" applyAlignment="1" applyProtection="1">
      <alignment horizontal="center" vertical="center"/>
      <protection/>
    </xf>
    <xf numFmtId="0" fontId="20" fillId="24" borderId="0" xfId="0" applyFont="1" applyFill="1" applyBorder="1" applyAlignment="1" applyProtection="1">
      <alignment horizontal="center" vertical="center"/>
      <protection/>
    </xf>
    <xf numFmtId="0" fontId="20" fillId="24" borderId="32" xfId="0" applyFont="1" applyFill="1" applyBorder="1" applyAlignment="1" applyProtection="1">
      <alignment horizontal="center" vertical="center"/>
      <protection/>
    </xf>
    <xf numFmtId="0" fontId="20" fillId="24" borderId="63" xfId="0" applyFont="1" applyFill="1" applyBorder="1" applyAlignment="1" applyProtection="1">
      <alignment horizontal="center" vertical="center"/>
      <protection/>
    </xf>
    <xf numFmtId="0" fontId="20" fillId="24" borderId="28" xfId="0" applyFont="1" applyFill="1" applyBorder="1" applyAlignment="1" applyProtection="1">
      <alignment horizontal="center" vertical="center"/>
      <protection/>
    </xf>
    <xf numFmtId="0" fontId="20" fillId="24" borderId="34" xfId="0" applyFont="1" applyFill="1" applyBorder="1" applyAlignment="1" applyProtection="1">
      <alignment horizontal="center" vertical="center"/>
      <protection/>
    </xf>
    <xf numFmtId="0" fontId="3" fillId="0" borderId="16" xfId="0" applyFont="1" applyBorder="1" applyAlignment="1" applyProtection="1">
      <alignment horizontal="left" vertical="center" wrapText="1"/>
      <protection/>
    </xf>
    <xf numFmtId="0" fontId="3" fillId="24" borderId="13" xfId="0" applyFont="1" applyFill="1" applyBorder="1" applyAlignment="1" applyProtection="1">
      <alignment horizontal="center" vertical="center" wrapText="1"/>
      <protection/>
    </xf>
    <xf numFmtId="0" fontId="3" fillId="24" borderId="12" xfId="0" applyFont="1" applyFill="1" applyBorder="1" applyAlignment="1" applyProtection="1">
      <alignment horizontal="center" vertical="center" wrapText="1"/>
      <protection/>
    </xf>
    <xf numFmtId="0" fontId="3" fillId="24" borderId="98" xfId="0" applyFont="1" applyFill="1" applyBorder="1" applyAlignment="1" applyProtection="1">
      <alignment horizontal="center" vertical="center" wrapText="1"/>
      <protection/>
    </xf>
    <xf numFmtId="182" fontId="0" fillId="21" borderId="61" xfId="0" applyNumberFormat="1" applyFont="1" applyFill="1" applyBorder="1" applyAlignment="1" applyProtection="1">
      <alignment horizontal="center" vertical="center"/>
      <protection/>
    </xf>
    <xf numFmtId="0" fontId="12" fillId="0" borderId="33" xfId="0" applyFont="1" applyBorder="1" applyAlignment="1" applyProtection="1">
      <alignment horizontal="center" vertical="center" wrapText="1"/>
      <protection/>
    </xf>
    <xf numFmtId="0" fontId="12" fillId="0" borderId="28" xfId="0" applyFont="1" applyBorder="1" applyAlignment="1" applyProtection="1">
      <alignment horizontal="center" vertical="center"/>
      <protection/>
    </xf>
    <xf numFmtId="0" fontId="19" fillId="0" borderId="113"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60" xfId="0" applyFont="1" applyBorder="1" applyAlignment="1" applyProtection="1">
      <alignment horizontal="left" vertical="center"/>
      <protection locked="0"/>
    </xf>
    <xf numFmtId="49" fontId="19" fillId="0" borderId="0" xfId="0" applyNumberFormat="1" applyFont="1" applyBorder="1" applyAlignment="1" applyProtection="1">
      <alignment horizontal="center" vertical="center"/>
      <protection locked="0"/>
    </xf>
    <xf numFmtId="49" fontId="19" fillId="0" borderId="113" xfId="0" applyNumberFormat="1" applyFont="1" applyBorder="1" applyAlignment="1" applyProtection="1">
      <alignment horizontal="left" vertical="center"/>
      <protection locked="0"/>
    </xf>
    <xf numFmtId="49" fontId="19" fillId="0" borderId="60" xfId="0" applyNumberFormat="1" applyFont="1" applyBorder="1" applyAlignment="1" applyProtection="1">
      <alignment horizontal="left" vertical="center"/>
      <protection locked="0"/>
    </xf>
    <xf numFmtId="0" fontId="12" fillId="0" borderId="28" xfId="0" applyFont="1" applyBorder="1" applyAlignment="1" applyProtection="1">
      <alignment horizontal="center" vertical="center" wrapText="1"/>
      <protection/>
    </xf>
    <xf numFmtId="49" fontId="43" fillId="0" borderId="2" xfId="0" applyNumberFormat="1" applyFont="1" applyBorder="1" applyAlignment="1" applyProtection="1">
      <alignment horizontal="left" vertical="center" wrapText="1"/>
      <protection/>
    </xf>
    <xf numFmtId="49" fontId="43" fillId="0" borderId="25" xfId="0" applyNumberFormat="1" applyFont="1" applyBorder="1" applyAlignment="1" applyProtection="1">
      <alignment horizontal="left" vertical="center" wrapText="1"/>
      <protection/>
    </xf>
    <xf numFmtId="0" fontId="12" fillId="0" borderId="47" xfId="75" applyFont="1" applyBorder="1" applyAlignment="1" applyProtection="1">
      <alignment horizontal="left" vertical="center" wrapText="1"/>
      <protection/>
    </xf>
    <xf numFmtId="0" fontId="7" fillId="24" borderId="20" xfId="0" applyFont="1" applyFill="1" applyBorder="1" applyAlignment="1" applyProtection="1">
      <alignment horizontal="center" vertical="center" wrapText="1"/>
      <protection/>
    </xf>
    <xf numFmtId="0" fontId="7" fillId="24" borderId="30" xfId="0" applyFont="1" applyFill="1" applyBorder="1" applyAlignment="1" applyProtection="1">
      <alignment horizontal="center" vertical="center" wrapText="1"/>
      <protection/>
    </xf>
    <xf numFmtId="0" fontId="7" fillId="24" borderId="55" xfId="0" applyFont="1" applyFill="1" applyBorder="1" applyAlignment="1" applyProtection="1">
      <alignment horizontal="center" vertical="center" wrapText="1"/>
      <protection/>
    </xf>
    <xf numFmtId="0" fontId="7" fillId="24" borderId="47" xfId="0" applyFont="1" applyFill="1" applyBorder="1" applyAlignment="1" applyProtection="1">
      <alignment horizontal="center" vertical="center" wrapText="1"/>
      <protection/>
    </xf>
    <xf numFmtId="0" fontId="7" fillId="24" borderId="68" xfId="0" applyFont="1" applyFill="1" applyBorder="1" applyAlignment="1" applyProtection="1">
      <alignment horizontal="center" vertical="center" wrapText="1"/>
      <protection/>
    </xf>
    <xf numFmtId="0" fontId="3" fillId="0" borderId="2" xfId="75" applyFont="1" applyFill="1" applyBorder="1" applyAlignment="1" applyProtection="1">
      <alignment horizontal="left" vertical="center" wrapText="1"/>
      <protection/>
    </xf>
    <xf numFmtId="0" fontId="3" fillId="0" borderId="25" xfId="75" applyFont="1" applyFill="1" applyBorder="1" applyAlignment="1" applyProtection="1">
      <alignment horizontal="left" vertical="center" wrapText="1"/>
      <protection/>
    </xf>
    <xf numFmtId="0" fontId="0" fillId="0" borderId="24" xfId="75" applyFont="1" applyFill="1" applyBorder="1" applyAlignment="1" applyProtection="1">
      <alignment horizontal="center" vertical="center"/>
      <protection locked="0"/>
    </xf>
    <xf numFmtId="0" fontId="0" fillId="0" borderId="2" xfId="75" applyFont="1" applyFill="1" applyBorder="1" applyAlignment="1" applyProtection="1">
      <alignment horizontal="center" vertical="center"/>
      <protection locked="0"/>
    </xf>
    <xf numFmtId="0" fontId="0" fillId="0" borderId="12" xfId="0" applyBorder="1" applyAlignment="1">
      <alignment/>
    </xf>
    <xf numFmtId="0" fontId="0" fillId="0" borderId="98" xfId="0" applyBorder="1" applyAlignment="1">
      <alignment/>
    </xf>
    <xf numFmtId="0" fontId="0" fillId="0" borderId="15" xfId="0" applyBorder="1" applyAlignment="1">
      <alignment/>
    </xf>
    <xf numFmtId="0" fontId="0" fillId="0" borderId="0" xfId="0" applyAlignment="1">
      <alignment/>
    </xf>
    <xf numFmtId="0" fontId="0" fillId="0" borderId="32" xfId="0" applyBorder="1" applyAlignment="1">
      <alignment/>
    </xf>
    <xf numFmtId="0" fontId="7" fillId="24" borderId="117" xfId="0" applyFont="1" applyFill="1" applyBorder="1" applyAlignment="1" applyProtection="1">
      <alignment horizontal="center" vertical="center" wrapText="1"/>
      <protection/>
    </xf>
    <xf numFmtId="0" fontId="7" fillId="24" borderId="2" xfId="0" applyFont="1" applyFill="1" applyBorder="1" applyAlignment="1" applyProtection="1">
      <alignment horizontal="center" vertical="center"/>
      <protection/>
    </xf>
    <xf numFmtId="0" fontId="7" fillId="24" borderId="27" xfId="0" applyFont="1" applyFill="1" applyBorder="1" applyAlignment="1" applyProtection="1">
      <alignment horizontal="center" vertical="center"/>
      <protection/>
    </xf>
    <xf numFmtId="49" fontId="24" fillId="0" borderId="24" xfId="0" applyNumberFormat="1" applyFont="1" applyFill="1" applyBorder="1" applyAlignment="1" applyProtection="1">
      <alignment horizontal="center" vertical="center"/>
      <protection locked="0"/>
    </xf>
    <xf numFmtId="49" fontId="24" fillId="0" borderId="2" xfId="0" applyNumberFormat="1" applyFont="1" applyBorder="1" applyAlignment="1" applyProtection="1">
      <alignment horizontal="center" vertical="center"/>
      <protection locked="0"/>
    </xf>
    <xf numFmtId="0" fontId="19" fillId="0" borderId="24" xfId="0" applyFont="1" applyFill="1" applyBorder="1" applyAlignment="1" applyProtection="1">
      <alignment horizontal="left" vertical="center"/>
      <protection locked="0"/>
    </xf>
    <xf numFmtId="0" fontId="19" fillId="0" borderId="2" xfId="0" applyFont="1" applyFill="1" applyBorder="1" applyAlignment="1" applyProtection="1">
      <alignment horizontal="left" vertical="center"/>
      <protection locked="0"/>
    </xf>
    <xf numFmtId="0" fontId="19" fillId="0" borderId="25" xfId="0" applyFont="1" applyFill="1" applyBorder="1" applyAlignment="1" applyProtection="1">
      <alignment horizontal="left" vertical="center"/>
      <protection locked="0"/>
    </xf>
    <xf numFmtId="0" fontId="7" fillId="24" borderId="117" xfId="0" applyFont="1" applyFill="1" applyBorder="1" applyAlignment="1" applyProtection="1">
      <alignment horizontal="center" vertical="center"/>
      <protection/>
    </xf>
    <xf numFmtId="0" fontId="0" fillId="24" borderId="24" xfId="75" applyFont="1" applyFill="1" applyBorder="1" applyAlignment="1" applyProtection="1">
      <alignment horizontal="center" vertical="center"/>
      <protection/>
    </xf>
    <xf numFmtId="0" fontId="0" fillId="24" borderId="2" xfId="75" applyFont="1" applyFill="1" applyBorder="1" applyAlignment="1" applyProtection="1">
      <alignment horizontal="center" vertical="center"/>
      <protection/>
    </xf>
    <xf numFmtId="0" fontId="0" fillId="24" borderId="27" xfId="75" applyFont="1" applyFill="1" applyBorder="1" applyAlignment="1" applyProtection="1">
      <alignment horizontal="center" vertical="center"/>
      <protection/>
    </xf>
    <xf numFmtId="0" fontId="0" fillId="0" borderId="24"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25" xfId="75" applyFont="1" applyFill="1" applyBorder="1" applyAlignment="1" applyProtection="1">
      <alignment horizontal="center" vertical="center"/>
      <protection/>
    </xf>
    <xf numFmtId="0" fontId="20" fillId="24" borderId="13" xfId="75" applyFont="1" applyFill="1" applyBorder="1" applyAlignment="1" applyProtection="1">
      <alignment horizontal="center" vertical="center" wrapText="1"/>
      <protection/>
    </xf>
    <xf numFmtId="0" fontId="20" fillId="24" borderId="12" xfId="75" applyFont="1" applyFill="1" applyBorder="1" applyAlignment="1" applyProtection="1">
      <alignment horizontal="center" vertical="center" wrapText="1"/>
      <protection/>
    </xf>
    <xf numFmtId="0" fontId="20" fillId="24" borderId="98" xfId="75" applyFont="1" applyFill="1" applyBorder="1" applyAlignment="1" applyProtection="1">
      <alignment horizontal="center" vertical="center" wrapText="1"/>
      <protection/>
    </xf>
    <xf numFmtId="0" fontId="20" fillId="24" borderId="15" xfId="75" applyFont="1" applyFill="1" applyBorder="1" applyAlignment="1" applyProtection="1">
      <alignment horizontal="center" vertical="center" wrapText="1"/>
      <protection/>
    </xf>
    <xf numFmtId="0" fontId="20" fillId="24" borderId="0" xfId="75" applyFont="1" applyFill="1" applyBorder="1" applyAlignment="1" applyProtection="1">
      <alignment horizontal="center" vertical="center" wrapText="1"/>
      <protection/>
    </xf>
    <xf numFmtId="0" fontId="20" fillId="24" borderId="32" xfId="75" applyFont="1" applyFill="1" applyBorder="1" applyAlignment="1" applyProtection="1">
      <alignment horizontal="center" vertical="center" wrapText="1"/>
      <protection/>
    </xf>
    <xf numFmtId="0" fontId="20" fillId="24" borderId="55" xfId="75" applyFont="1" applyFill="1" applyBorder="1" applyAlignment="1" applyProtection="1">
      <alignment horizontal="center" vertical="center" wrapText="1"/>
      <protection/>
    </xf>
    <xf numFmtId="0" fontId="20" fillId="24" borderId="47" xfId="75" applyFont="1" applyFill="1" applyBorder="1" applyAlignment="1" applyProtection="1">
      <alignment horizontal="center" vertical="center" wrapText="1"/>
      <protection/>
    </xf>
    <xf numFmtId="0" fontId="20" fillId="24" borderId="68" xfId="75" applyFont="1" applyFill="1" applyBorder="1" applyAlignment="1" applyProtection="1">
      <alignment horizontal="center" vertical="center" wrapText="1"/>
      <protection/>
    </xf>
    <xf numFmtId="0" fontId="0" fillId="24" borderId="21" xfId="75" applyFont="1" applyFill="1" applyBorder="1" applyAlignment="1" applyProtection="1">
      <alignment horizontal="center" vertical="center"/>
      <protection/>
    </xf>
    <xf numFmtId="0" fontId="0" fillId="24" borderId="22" xfId="75" applyFont="1" applyFill="1" applyBorder="1" applyAlignment="1" applyProtection="1">
      <alignment horizontal="center" vertical="center"/>
      <protection/>
    </xf>
    <xf numFmtId="0" fontId="0" fillId="24" borderId="97" xfId="75" applyFont="1" applyFill="1" applyBorder="1" applyAlignment="1" applyProtection="1">
      <alignment horizontal="center" vertical="center"/>
      <protection/>
    </xf>
    <xf numFmtId="0" fontId="0" fillId="0" borderId="21" xfId="75" applyFont="1" applyBorder="1" applyAlignment="1" applyProtection="1">
      <alignment horizontal="left" vertical="center"/>
      <protection locked="0"/>
    </xf>
    <xf numFmtId="0" fontId="0" fillId="0" borderId="22" xfId="75" applyFont="1" applyBorder="1" applyAlignment="1" applyProtection="1">
      <alignment horizontal="left" vertical="center"/>
      <protection locked="0"/>
    </xf>
    <xf numFmtId="0" fontId="0" fillId="0" borderId="23" xfId="75" applyFont="1" applyBorder="1" applyAlignment="1" applyProtection="1">
      <alignment horizontal="left" vertical="center"/>
      <protection locked="0"/>
    </xf>
    <xf numFmtId="0" fontId="0" fillId="24" borderId="34" xfId="75" applyFont="1" applyFill="1" applyBorder="1" applyAlignment="1" applyProtection="1">
      <alignment horizontal="center" vertical="center" wrapText="1"/>
      <protection/>
    </xf>
    <xf numFmtId="0" fontId="0" fillId="24" borderId="43" xfId="75" applyFont="1" applyFill="1" applyBorder="1" applyAlignment="1" applyProtection="1">
      <alignment horizontal="center" vertical="center" wrapText="1"/>
      <protection/>
    </xf>
    <xf numFmtId="49" fontId="68" fillId="0" borderId="33" xfId="55" applyNumberFormat="1" applyFont="1" applyBorder="1" applyAlignment="1" applyProtection="1">
      <alignment horizontal="left" vertical="center"/>
      <protection locked="0"/>
    </xf>
    <xf numFmtId="49" fontId="67" fillId="0" borderId="28" xfId="75" applyNumberFormat="1" applyFont="1" applyBorder="1" applyAlignment="1" applyProtection="1">
      <alignment horizontal="left" vertical="center"/>
      <protection locked="0"/>
    </xf>
    <xf numFmtId="49" fontId="67" fillId="0" borderId="19" xfId="75" applyNumberFormat="1" applyFont="1" applyBorder="1" applyAlignment="1" applyProtection="1">
      <alignment horizontal="left" vertical="center"/>
      <protection locked="0"/>
    </xf>
    <xf numFmtId="0" fontId="2" fillId="0" borderId="24" xfId="75" applyFont="1" applyBorder="1" applyAlignment="1" applyProtection="1">
      <alignment horizontal="left" vertical="center"/>
      <protection locked="0"/>
    </xf>
    <xf numFmtId="0" fontId="2" fillId="0" borderId="2" xfId="75" applyFont="1" applyBorder="1" applyAlignment="1" applyProtection="1">
      <alignment horizontal="left" vertical="center"/>
      <protection locked="0"/>
    </xf>
    <xf numFmtId="0" fontId="2" fillId="0" borderId="25" xfId="75" applyFont="1" applyBorder="1" applyAlignment="1" applyProtection="1">
      <alignment horizontal="left" vertical="center"/>
      <protection locked="0"/>
    </xf>
    <xf numFmtId="0" fontId="0" fillId="0" borderId="25" xfId="75" applyFont="1" applyFill="1" applyBorder="1" applyAlignment="1" applyProtection="1">
      <alignment horizontal="center" vertical="center"/>
      <protection locked="0"/>
    </xf>
    <xf numFmtId="0" fontId="0" fillId="24" borderId="24" xfId="75" applyFont="1" applyFill="1" applyBorder="1" applyAlignment="1" applyProtection="1">
      <alignment horizontal="center" vertical="center" wrapText="1"/>
      <protection/>
    </xf>
    <xf numFmtId="0" fontId="0" fillId="24" borderId="2" xfId="75" applyFont="1" applyFill="1" applyBorder="1" applyAlignment="1" applyProtection="1">
      <alignment horizontal="center" vertical="center" wrapText="1"/>
      <protection/>
    </xf>
    <xf numFmtId="0" fontId="0" fillId="24" borderId="27" xfId="75" applyFont="1" applyFill="1" applyBorder="1" applyAlignment="1" applyProtection="1">
      <alignment horizontal="center" vertical="center" wrapText="1"/>
      <protection/>
    </xf>
    <xf numFmtId="0" fontId="43" fillId="0" borderId="18" xfId="75" applyFont="1" applyFill="1" applyBorder="1" applyAlignment="1" applyProtection="1">
      <alignment horizontal="left" vertical="center" wrapText="1"/>
      <protection/>
    </xf>
    <xf numFmtId="0" fontId="43" fillId="0" borderId="114" xfId="75" applyFont="1" applyFill="1" applyBorder="1" applyAlignment="1" applyProtection="1">
      <alignment horizontal="left" vertical="center" wrapText="1"/>
      <protection/>
    </xf>
    <xf numFmtId="0" fontId="20" fillId="24" borderId="108" xfId="76" applyFont="1" applyFill="1" applyBorder="1" applyAlignment="1" applyProtection="1">
      <alignment horizontal="center" vertical="center" wrapText="1"/>
      <protection/>
    </xf>
    <xf numFmtId="0" fontId="20" fillId="24" borderId="118" xfId="76" applyFont="1" applyFill="1" applyBorder="1" applyAlignment="1" applyProtection="1">
      <alignment horizontal="center" vertical="center" wrapText="1"/>
      <protection/>
    </xf>
    <xf numFmtId="0" fontId="22" fillId="24" borderId="29" xfId="0" applyFont="1" applyFill="1" applyBorder="1" applyAlignment="1" applyProtection="1">
      <alignment horizontal="center" vertical="center" wrapText="1"/>
      <protection/>
    </xf>
    <xf numFmtId="0" fontId="22" fillId="24" borderId="20" xfId="0" applyFont="1" applyFill="1" applyBorder="1" applyAlignment="1" applyProtection="1">
      <alignment horizontal="center" vertical="center"/>
      <protection/>
    </xf>
    <xf numFmtId="0" fontId="22" fillId="24" borderId="33" xfId="0" applyFont="1" applyFill="1" applyBorder="1" applyAlignment="1" applyProtection="1">
      <alignment horizontal="center" vertical="center"/>
      <protection/>
    </xf>
    <xf numFmtId="0" fontId="22" fillId="24" borderId="28" xfId="0" applyFont="1" applyFill="1" applyBorder="1" applyAlignment="1" applyProtection="1">
      <alignment horizontal="center" vertical="center"/>
      <protection/>
    </xf>
    <xf numFmtId="0" fontId="3" fillId="24" borderId="24" xfId="0" applyFont="1" applyFill="1" applyBorder="1" applyAlignment="1" applyProtection="1">
      <alignment horizontal="center" vertical="center"/>
      <protection/>
    </xf>
    <xf numFmtId="0" fontId="3" fillId="24" borderId="2" xfId="0" applyFont="1" applyFill="1" applyBorder="1" applyAlignment="1" applyProtection="1">
      <alignment horizontal="center" vertical="center"/>
      <protection/>
    </xf>
    <xf numFmtId="49" fontId="12" fillId="25" borderId="2" xfId="0" applyNumberFormat="1" applyFont="1" applyFill="1" applyBorder="1" applyAlignment="1" applyProtection="1">
      <alignment horizontal="left" vertical="center"/>
      <protection locked="0"/>
    </xf>
    <xf numFmtId="49" fontId="12" fillId="25" borderId="27" xfId="0" applyNumberFormat="1" applyFont="1" applyFill="1" applyBorder="1" applyAlignment="1" applyProtection="1">
      <alignment horizontal="left" vertical="center"/>
      <protection locked="0"/>
    </xf>
    <xf numFmtId="49" fontId="30" fillId="0" borderId="24" xfId="0" applyNumberFormat="1" applyFont="1" applyBorder="1" applyAlignment="1" applyProtection="1">
      <alignment horizontal="left" vertical="center"/>
      <protection locked="0"/>
    </xf>
    <xf numFmtId="49" fontId="30" fillId="0" borderId="2" xfId="0" applyNumberFormat="1" applyFont="1" applyBorder="1" applyAlignment="1" applyProtection="1">
      <alignment horizontal="left" vertical="center"/>
      <protection locked="0"/>
    </xf>
    <xf numFmtId="49" fontId="30" fillId="0" borderId="27" xfId="0" applyNumberFormat="1" applyFont="1" applyBorder="1" applyAlignment="1" applyProtection="1">
      <alignment horizontal="left" vertical="center"/>
      <protection locked="0"/>
    </xf>
    <xf numFmtId="0" fontId="22" fillId="24" borderId="20" xfId="0" applyFont="1" applyFill="1" applyBorder="1" applyAlignment="1" applyProtection="1">
      <alignment horizontal="center" vertical="center" wrapText="1"/>
      <protection/>
    </xf>
    <xf numFmtId="0" fontId="22" fillId="24" borderId="30" xfId="0" applyFont="1" applyFill="1" applyBorder="1" applyAlignment="1" applyProtection="1">
      <alignment horizontal="center" vertical="center" wrapText="1"/>
      <protection/>
    </xf>
    <xf numFmtId="0" fontId="22" fillId="24" borderId="33" xfId="0" applyFont="1" applyFill="1" applyBorder="1" applyAlignment="1" applyProtection="1">
      <alignment horizontal="center" vertical="center" wrapText="1"/>
      <protection/>
    </xf>
    <xf numFmtId="0" fontId="22" fillId="24" borderId="28" xfId="0" applyFont="1" applyFill="1" applyBorder="1" applyAlignment="1" applyProtection="1">
      <alignment horizontal="center" vertical="center" wrapText="1"/>
      <protection/>
    </xf>
    <xf numFmtId="0" fontId="22" fillId="24" borderId="34" xfId="0" applyFont="1" applyFill="1" applyBorder="1" applyAlignment="1" applyProtection="1">
      <alignment horizontal="center" vertical="center" wrapText="1"/>
      <protection/>
    </xf>
    <xf numFmtId="0" fontId="24" fillId="0" borderId="24" xfId="0" applyFont="1" applyBorder="1" applyAlignment="1" applyProtection="1">
      <alignment horizontal="center" vertical="center"/>
      <protection/>
    </xf>
    <xf numFmtId="0" fontId="24" fillId="0" borderId="2" xfId="0" applyFont="1" applyBorder="1" applyAlignment="1" applyProtection="1">
      <alignment horizontal="center" vertical="center"/>
      <protection/>
    </xf>
    <xf numFmtId="49" fontId="24" fillId="0" borderId="24" xfId="0" applyNumberFormat="1" applyFont="1" applyBorder="1" applyAlignment="1" applyProtection="1">
      <alignment horizontal="left" vertical="center"/>
      <protection locked="0"/>
    </xf>
    <xf numFmtId="49" fontId="24" fillId="0" borderId="2" xfId="0" applyNumberFormat="1" applyFont="1" applyBorder="1" applyAlignment="1" applyProtection="1">
      <alignment horizontal="left" vertical="center"/>
      <protection locked="0"/>
    </xf>
    <xf numFmtId="49" fontId="24" fillId="0" borderId="27" xfId="0" applyNumberFormat="1" applyFont="1" applyBorder="1" applyAlignment="1" applyProtection="1">
      <alignment horizontal="left" vertical="center"/>
      <protection locked="0"/>
    </xf>
    <xf numFmtId="0" fontId="20" fillId="0" borderId="26" xfId="0" applyFont="1" applyBorder="1" applyAlignment="1" applyProtection="1">
      <alignment horizontal="left" vertical="center" wrapText="1"/>
      <protection/>
    </xf>
    <xf numFmtId="0" fontId="20" fillId="0" borderId="26" xfId="0" applyFont="1" applyBorder="1" applyAlignment="1" applyProtection="1">
      <alignment horizontal="left" vertical="center"/>
      <protection/>
    </xf>
    <xf numFmtId="0" fontId="19" fillId="0" borderId="100"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49" fontId="24" fillId="0" borderId="99" xfId="0" applyNumberFormat="1" applyFont="1" applyBorder="1" applyAlignment="1" applyProtection="1">
      <alignment horizontal="left" vertical="center"/>
      <protection locked="0"/>
    </xf>
    <xf numFmtId="49" fontId="24" fillId="0" borderId="1" xfId="0" applyNumberFormat="1" applyFont="1" applyBorder="1" applyAlignment="1" applyProtection="1">
      <alignment horizontal="left" vertical="center"/>
      <protection locked="0"/>
    </xf>
    <xf numFmtId="49" fontId="24" fillId="0" borderId="102" xfId="0" applyNumberFormat="1" applyFont="1" applyBorder="1" applyAlignment="1" applyProtection="1">
      <alignment horizontal="left" vertical="center"/>
      <protection locked="0"/>
    </xf>
    <xf numFmtId="49" fontId="30" fillId="0" borderId="99" xfId="0" applyNumberFormat="1" applyFont="1" applyBorder="1" applyAlignment="1" applyProtection="1">
      <alignment horizontal="left" vertical="center"/>
      <protection locked="0"/>
    </xf>
    <xf numFmtId="49" fontId="30" fillId="0" borderId="1" xfId="0" applyNumberFormat="1" applyFont="1" applyBorder="1" applyAlignment="1" applyProtection="1">
      <alignment horizontal="left" vertical="center"/>
      <protection locked="0"/>
    </xf>
    <xf numFmtId="49" fontId="30" fillId="0" borderId="102" xfId="0" applyNumberFormat="1" applyFont="1" applyBorder="1" applyAlignment="1" applyProtection="1">
      <alignment horizontal="left" vertical="center"/>
      <protection locked="0"/>
    </xf>
    <xf numFmtId="0" fontId="3" fillId="0" borderId="29" xfId="0" applyFont="1" applyBorder="1" applyAlignment="1" applyProtection="1">
      <alignment horizontal="left" vertical="center" wrapText="1"/>
      <protection/>
    </xf>
    <xf numFmtId="0" fontId="3" fillId="0" borderId="48"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0" xfId="0" applyFont="1" applyBorder="1" applyAlignment="1" applyProtection="1">
      <alignment horizontal="left" vertical="top"/>
      <protection/>
    </xf>
    <xf numFmtId="0" fontId="3" fillId="0" borderId="12"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49" fontId="19" fillId="0" borderId="74" xfId="55" applyNumberFormat="1" applyFont="1" applyBorder="1" applyAlignment="1" applyProtection="1">
      <alignment horizontal="center" vertical="center"/>
      <protection locked="0"/>
    </xf>
    <xf numFmtId="49" fontId="19" fillId="0" borderId="119" xfId="55" applyNumberFormat="1" applyFont="1" applyBorder="1" applyAlignment="1" applyProtection="1">
      <alignment horizontal="center" vertical="center"/>
      <protection locked="0"/>
    </xf>
    <xf numFmtId="49" fontId="19" fillId="0" borderId="120" xfId="55" applyNumberFormat="1" applyFont="1" applyBorder="1" applyAlignment="1" applyProtection="1">
      <alignment horizontal="center" vertical="center"/>
      <protection locked="0"/>
    </xf>
    <xf numFmtId="0" fontId="3" fillId="0" borderId="33" xfId="0" applyFont="1" applyBorder="1" applyAlignment="1" applyProtection="1">
      <alignment horizontal="left" vertical="center" wrapText="1"/>
      <protection/>
    </xf>
    <xf numFmtId="0" fontId="3" fillId="0" borderId="19" xfId="0" applyFont="1" applyBorder="1" applyAlignment="1" applyProtection="1">
      <alignment horizontal="left" vertical="center"/>
      <protection/>
    </xf>
    <xf numFmtId="0" fontId="20" fillId="24" borderId="78" xfId="0" applyFont="1" applyFill="1" applyBorder="1" applyAlignment="1" applyProtection="1">
      <alignment horizontal="center" vertical="center" wrapText="1"/>
      <protection/>
    </xf>
    <xf numFmtId="0" fontId="20" fillId="24" borderId="20" xfId="0" applyFont="1" applyFill="1" applyBorder="1" applyAlignment="1" applyProtection="1">
      <alignment horizontal="center" vertical="center" wrapText="1"/>
      <protection/>
    </xf>
    <xf numFmtId="0" fontId="20" fillId="24" borderId="30" xfId="0" applyFont="1" applyFill="1" applyBorder="1" applyAlignment="1" applyProtection="1">
      <alignment horizontal="center" vertical="center" wrapText="1"/>
      <protection/>
    </xf>
    <xf numFmtId="0" fontId="20" fillId="24" borderId="15" xfId="0" applyFont="1" applyFill="1" applyBorder="1" applyAlignment="1" applyProtection="1">
      <alignment horizontal="center" vertical="center" wrapText="1"/>
      <protection/>
    </xf>
    <xf numFmtId="0" fontId="20" fillId="24" borderId="0" xfId="0" applyFont="1" applyFill="1" applyBorder="1" applyAlignment="1" applyProtection="1">
      <alignment horizontal="center" vertical="center" wrapText="1"/>
      <protection/>
    </xf>
    <xf numFmtId="0" fontId="20" fillId="24" borderId="32" xfId="0" applyFont="1" applyFill="1" applyBorder="1" applyAlignment="1" applyProtection="1">
      <alignment horizontal="center" vertical="center" wrapText="1"/>
      <protection/>
    </xf>
    <xf numFmtId="0" fontId="20" fillId="24" borderId="63" xfId="0" applyFont="1" applyFill="1" applyBorder="1" applyAlignment="1" applyProtection="1">
      <alignment horizontal="center" vertical="center" wrapText="1"/>
      <protection/>
    </xf>
    <xf numFmtId="0" fontId="20" fillId="24" borderId="28" xfId="0" applyFont="1" applyFill="1" applyBorder="1" applyAlignment="1" applyProtection="1">
      <alignment horizontal="center" vertical="center" wrapText="1"/>
      <protection/>
    </xf>
    <xf numFmtId="0" fontId="20" fillId="24" borderId="34" xfId="0" applyFont="1" applyFill="1" applyBorder="1" applyAlignment="1" applyProtection="1">
      <alignment horizontal="center" vertical="center" wrapText="1"/>
      <protection/>
    </xf>
    <xf numFmtId="0" fontId="20" fillId="24" borderId="78" xfId="0" applyFont="1" applyFill="1" applyBorder="1" applyAlignment="1">
      <alignment horizontal="center" wrapText="1"/>
    </xf>
    <xf numFmtId="0" fontId="20" fillId="24" borderId="20" xfId="0" applyFont="1" applyFill="1" applyBorder="1" applyAlignment="1">
      <alignment horizontal="center" wrapText="1"/>
    </xf>
    <xf numFmtId="0" fontId="20" fillId="24" borderId="30" xfId="0" applyFont="1" applyFill="1" applyBorder="1" applyAlignment="1">
      <alignment horizontal="center" wrapText="1"/>
    </xf>
    <xf numFmtId="0" fontId="20" fillId="24" borderId="15" xfId="0" applyFont="1" applyFill="1" applyBorder="1" applyAlignment="1">
      <alignment horizontal="center" wrapText="1"/>
    </xf>
    <xf numFmtId="0" fontId="20" fillId="24" borderId="0" xfId="0" applyFont="1" applyFill="1" applyBorder="1" applyAlignment="1">
      <alignment horizontal="center" wrapText="1"/>
    </xf>
    <xf numFmtId="0" fontId="20" fillId="24" borderId="32" xfId="0" applyFont="1" applyFill="1" applyBorder="1" applyAlignment="1">
      <alignment horizontal="center" wrapText="1"/>
    </xf>
    <xf numFmtId="0" fontId="3" fillId="0" borderId="28" xfId="0" applyFont="1" applyBorder="1" applyAlignment="1" applyProtection="1">
      <alignment horizontal="left" vertical="center" wrapText="1"/>
      <protection/>
    </xf>
    <xf numFmtId="0" fontId="6" fillId="24" borderId="15" xfId="0" applyFont="1" applyFill="1" applyBorder="1" applyAlignment="1">
      <alignment horizontal="left" vertical="center" wrapText="1"/>
    </xf>
    <xf numFmtId="0" fontId="6" fillId="24" borderId="0" xfId="0" applyFont="1" applyFill="1" applyBorder="1" applyAlignment="1">
      <alignment horizontal="left" vertical="center" wrapText="1"/>
    </xf>
    <xf numFmtId="0" fontId="6" fillId="24" borderId="32" xfId="0" applyFont="1" applyFill="1" applyBorder="1" applyAlignment="1">
      <alignment horizontal="left" vertical="center" wrapText="1"/>
    </xf>
    <xf numFmtId="0" fontId="3" fillId="0" borderId="121" xfId="0" applyFont="1" applyBorder="1" applyAlignment="1" applyProtection="1">
      <alignment horizontal="left" vertical="center" wrapText="1"/>
      <protection/>
    </xf>
    <xf numFmtId="0" fontId="3" fillId="0" borderId="122" xfId="0" applyFont="1" applyBorder="1" applyAlignment="1" applyProtection="1">
      <alignment horizontal="left" vertical="center" wrapText="1"/>
      <protection/>
    </xf>
    <xf numFmtId="0" fontId="3" fillId="0" borderId="123" xfId="0" applyFont="1" applyBorder="1" applyAlignment="1" applyProtection="1">
      <alignment horizontal="left" vertical="center" wrapText="1"/>
      <protection/>
    </xf>
    <xf numFmtId="49" fontId="19" fillId="21" borderId="124" xfId="0" applyNumberFormat="1" applyFont="1" applyFill="1" applyBorder="1" applyAlignment="1" applyProtection="1">
      <alignment horizontal="center" vertical="center"/>
      <protection locked="0"/>
    </xf>
    <xf numFmtId="49" fontId="19" fillId="21" borderId="22" xfId="0" applyNumberFormat="1" applyFont="1" applyFill="1" applyBorder="1" applyAlignment="1" applyProtection="1">
      <alignment horizontal="center" vertical="center"/>
      <protection locked="0"/>
    </xf>
    <xf numFmtId="49" fontId="19" fillId="21" borderId="23" xfId="0" applyNumberFormat="1" applyFont="1" applyFill="1" applyBorder="1" applyAlignment="1" applyProtection="1">
      <alignment horizontal="center" vertical="center"/>
      <protection locked="0"/>
    </xf>
    <xf numFmtId="0" fontId="3" fillId="24" borderId="117" xfId="0" applyFont="1" applyFill="1" applyBorder="1" applyAlignment="1" applyProtection="1">
      <alignment horizontal="center" vertical="center"/>
      <protection/>
    </xf>
    <xf numFmtId="0" fontId="3" fillId="24" borderId="27" xfId="0" applyFont="1" applyFill="1" applyBorder="1" applyAlignment="1" applyProtection="1">
      <alignment horizontal="center" vertical="center"/>
      <protection/>
    </xf>
    <xf numFmtId="0" fontId="12" fillId="0" borderId="29"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12" fillId="0" borderId="48" xfId="0" applyFont="1" applyBorder="1" applyAlignment="1" applyProtection="1">
      <alignment horizontal="left" vertical="top" wrapText="1"/>
      <protection locked="0"/>
    </xf>
    <xf numFmtId="0" fontId="3" fillId="24" borderId="29" xfId="0" applyFont="1" applyFill="1" applyBorder="1" applyAlignment="1" applyProtection="1">
      <alignment horizontal="center" vertical="center" textRotation="255"/>
      <protection/>
    </xf>
    <xf numFmtId="0" fontId="3" fillId="24" borderId="30" xfId="0" applyFont="1" applyFill="1" applyBorder="1" applyAlignment="1" applyProtection="1">
      <alignment horizontal="center" vertical="center" textRotation="255"/>
      <protection/>
    </xf>
    <xf numFmtId="0" fontId="3" fillId="24" borderId="31" xfId="0" applyFont="1" applyFill="1" applyBorder="1" applyAlignment="1" applyProtection="1">
      <alignment horizontal="center" vertical="center" textRotation="255"/>
      <protection/>
    </xf>
    <xf numFmtId="0" fontId="3" fillId="24" borderId="32" xfId="0" applyFont="1" applyFill="1" applyBorder="1" applyAlignment="1" applyProtection="1">
      <alignment horizontal="center" vertical="center" textRotation="255"/>
      <protection/>
    </xf>
    <xf numFmtId="0" fontId="3" fillId="24" borderId="33" xfId="0" applyFont="1" applyFill="1" applyBorder="1" applyAlignment="1" applyProtection="1">
      <alignment horizontal="center" vertical="center" textRotation="255"/>
      <protection/>
    </xf>
    <xf numFmtId="0" fontId="3" fillId="24" borderId="34" xfId="0" applyFont="1" applyFill="1" applyBorder="1" applyAlignment="1" applyProtection="1">
      <alignment horizontal="center" vertical="center" textRotation="255"/>
      <protection/>
    </xf>
    <xf numFmtId="49" fontId="19" fillId="21" borderId="125" xfId="0" applyNumberFormat="1" applyFont="1" applyFill="1" applyBorder="1" applyAlignment="1" applyProtection="1">
      <alignment horizontal="center" vertical="center"/>
      <protection locked="0"/>
    </xf>
    <xf numFmtId="49" fontId="19" fillId="21" borderId="126" xfId="0" applyNumberFormat="1" applyFont="1" applyFill="1" applyBorder="1" applyAlignment="1" applyProtection="1">
      <alignment horizontal="center" vertical="center"/>
      <protection locked="0"/>
    </xf>
    <xf numFmtId="49" fontId="19" fillId="21" borderId="127" xfId="0" applyNumberFormat="1" applyFont="1" applyFill="1" applyBorder="1" applyAlignment="1" applyProtection="1">
      <alignment horizontal="center" vertical="center"/>
      <protection locked="0"/>
    </xf>
    <xf numFmtId="49" fontId="19" fillId="0" borderId="73" xfId="0" applyNumberFormat="1" applyFont="1" applyBorder="1" applyAlignment="1" applyProtection="1">
      <alignment horizontal="center" vertical="center"/>
      <protection locked="0"/>
    </xf>
    <xf numFmtId="49" fontId="19" fillId="0" borderId="126" xfId="0" applyNumberFormat="1" applyFont="1" applyBorder="1" applyAlignment="1" applyProtection="1">
      <alignment horizontal="center" vertical="center"/>
      <protection locked="0"/>
    </xf>
    <xf numFmtId="49" fontId="19" fillId="0" borderId="128" xfId="0" applyNumberFormat="1" applyFont="1" applyBorder="1" applyAlignment="1" applyProtection="1">
      <alignment horizontal="center" vertical="center"/>
      <protection locked="0"/>
    </xf>
    <xf numFmtId="49" fontId="19" fillId="0" borderId="129" xfId="55" applyNumberFormat="1" applyFont="1" applyBorder="1" applyAlignment="1" applyProtection="1">
      <alignment horizontal="center" vertical="center"/>
      <protection locked="0"/>
    </xf>
    <xf numFmtId="49" fontId="19" fillId="0" borderId="130" xfId="0" applyNumberFormat="1" applyFont="1" applyBorder="1" applyAlignment="1" applyProtection="1">
      <alignment horizontal="center" vertical="center"/>
      <protection locked="0"/>
    </xf>
    <xf numFmtId="49" fontId="19" fillId="0" borderId="72" xfId="0" applyNumberFormat="1" applyFont="1" applyBorder="1" applyAlignment="1" applyProtection="1">
      <alignment horizontal="center" vertical="center"/>
      <protection locked="0"/>
    </xf>
    <xf numFmtId="49" fontId="19" fillId="0" borderId="131" xfId="0" applyNumberFormat="1" applyFont="1" applyBorder="1" applyAlignment="1" applyProtection="1">
      <alignment horizontal="center" vertical="center"/>
      <protection locked="0"/>
    </xf>
    <xf numFmtId="49" fontId="19" fillId="0" borderId="132" xfId="0" applyNumberFormat="1" applyFont="1" applyBorder="1" applyAlignment="1" applyProtection="1">
      <alignment horizontal="center" vertical="center"/>
      <protection locked="0"/>
    </xf>
    <xf numFmtId="0" fontId="20" fillId="0" borderId="0" xfId="0" applyFont="1" applyFill="1" applyBorder="1" applyAlignment="1" applyProtection="1">
      <alignment horizontal="center" vertical="center" wrapText="1"/>
      <protection/>
    </xf>
    <xf numFmtId="0" fontId="3" fillId="24" borderId="133" xfId="0" applyFont="1" applyFill="1" applyBorder="1" applyAlignment="1" applyProtection="1">
      <alignment horizontal="center" vertical="center" wrapText="1"/>
      <protection/>
    </xf>
    <xf numFmtId="0" fontId="3" fillId="24" borderId="22" xfId="0" applyFont="1" applyFill="1" applyBorder="1" applyAlignment="1" applyProtection="1">
      <alignment horizontal="center" vertical="center" wrapText="1"/>
      <protection/>
    </xf>
    <xf numFmtId="0" fontId="3" fillId="24" borderId="134"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49" fontId="19" fillId="0" borderId="124" xfId="0" applyNumberFormat="1" applyFont="1" applyBorder="1" applyAlignment="1" applyProtection="1">
      <alignment horizontal="center" vertical="center"/>
      <protection locked="0"/>
    </xf>
    <xf numFmtId="49" fontId="19" fillId="0" borderId="22" xfId="0" applyNumberFormat="1" applyFont="1" applyBorder="1" applyAlignment="1" applyProtection="1">
      <alignment horizontal="center" vertical="center"/>
      <protection locked="0"/>
    </xf>
    <xf numFmtId="49" fontId="19" fillId="0" borderId="97" xfId="0" applyNumberFormat="1" applyFont="1" applyBorder="1" applyAlignment="1" applyProtection="1">
      <alignment horizontal="center" vertical="center"/>
      <protection locked="0"/>
    </xf>
    <xf numFmtId="0" fontId="20" fillId="24" borderId="55" xfId="0" applyFont="1" applyFill="1" applyBorder="1" applyAlignment="1" applyProtection="1">
      <alignment horizontal="center" vertical="center" wrapText="1"/>
      <protection/>
    </xf>
    <xf numFmtId="0" fontId="20" fillId="24" borderId="47" xfId="0" applyFont="1" applyFill="1" applyBorder="1" applyAlignment="1" applyProtection="1">
      <alignment horizontal="center" vertical="center" wrapText="1"/>
      <protection/>
    </xf>
    <xf numFmtId="0" fontId="20" fillId="24" borderId="68" xfId="0" applyFont="1" applyFill="1" applyBorder="1" applyAlignment="1" applyProtection="1">
      <alignment horizontal="center" vertical="center" wrapText="1"/>
      <protection/>
    </xf>
    <xf numFmtId="0" fontId="12" fillId="24" borderId="21" xfId="0" applyFont="1" applyFill="1" applyBorder="1" applyAlignment="1" applyProtection="1">
      <alignment horizontal="center" vertical="center"/>
      <protection/>
    </xf>
    <xf numFmtId="0" fontId="12" fillId="24" borderId="134" xfId="0" applyFont="1" applyFill="1" applyBorder="1" applyAlignment="1" applyProtection="1">
      <alignment horizontal="center" vertical="center"/>
      <protection/>
    </xf>
    <xf numFmtId="0" fontId="3" fillId="24" borderId="116" xfId="0" applyFont="1" applyFill="1" applyBorder="1" applyAlignment="1" applyProtection="1">
      <alignment horizontal="center" vertical="center"/>
      <protection/>
    </xf>
    <xf numFmtId="0" fontId="3" fillId="24" borderId="18" xfId="0" applyFont="1" applyFill="1" applyBorder="1" applyAlignment="1" applyProtection="1">
      <alignment horizontal="center" vertical="center"/>
      <protection/>
    </xf>
    <xf numFmtId="0" fontId="3" fillId="24" borderId="60" xfId="0" applyFont="1" applyFill="1" applyBorder="1" applyAlignment="1" applyProtection="1">
      <alignment horizontal="center" vertical="center"/>
      <protection/>
    </xf>
    <xf numFmtId="49" fontId="19" fillId="0" borderId="113" xfId="0" applyNumberFormat="1" applyFont="1" applyBorder="1" applyAlignment="1" applyProtection="1">
      <alignment horizontal="center" vertical="center" wrapText="1"/>
      <protection locked="0"/>
    </xf>
    <xf numFmtId="49" fontId="19" fillId="0" borderId="18" xfId="0" applyNumberFormat="1" applyFont="1" applyBorder="1" applyAlignment="1" applyProtection="1">
      <alignment horizontal="center" vertical="center" wrapText="1"/>
      <protection locked="0"/>
    </xf>
    <xf numFmtId="49" fontId="19" fillId="0" borderId="114" xfId="0" applyNumberFormat="1" applyFont="1" applyBorder="1" applyAlignment="1" applyProtection="1">
      <alignment horizontal="center" vertical="center" wrapText="1"/>
      <protection locked="0"/>
    </xf>
    <xf numFmtId="0" fontId="3" fillId="24" borderId="78" xfId="0" applyFont="1" applyFill="1" applyBorder="1" applyAlignment="1" applyProtection="1">
      <alignment horizontal="center" vertical="center" textRotation="255"/>
      <protection/>
    </xf>
    <xf numFmtId="0" fontId="3" fillId="24" borderId="15" xfId="0" applyFont="1" applyFill="1" applyBorder="1" applyAlignment="1" applyProtection="1">
      <alignment horizontal="center" vertical="center" textRotation="255"/>
      <protection/>
    </xf>
    <xf numFmtId="0" fontId="3" fillId="24" borderId="63" xfId="0" applyFont="1" applyFill="1" applyBorder="1" applyAlignment="1" applyProtection="1">
      <alignment horizontal="center" vertical="center" textRotation="255"/>
      <protection/>
    </xf>
    <xf numFmtId="0" fontId="44" fillId="0" borderId="20" xfId="0" applyFont="1" applyBorder="1" applyAlignment="1" applyProtection="1">
      <alignment horizontal="left" vertical="center" wrapText="1"/>
      <protection/>
    </xf>
    <xf numFmtId="0" fontId="44" fillId="0" borderId="20" xfId="0" applyFont="1" applyBorder="1" applyAlignment="1" applyProtection="1">
      <alignment horizontal="left" vertical="center"/>
      <protection/>
    </xf>
    <xf numFmtId="0" fontId="44" fillId="0" borderId="0" xfId="0" applyFont="1" applyBorder="1" applyAlignment="1" applyProtection="1">
      <alignment horizontal="left" vertical="center"/>
      <protection/>
    </xf>
    <xf numFmtId="49" fontId="19" fillId="0" borderId="135" xfId="0" applyNumberFormat="1" applyFont="1" applyBorder="1" applyAlignment="1" applyProtection="1">
      <alignment horizontal="center" vertical="center"/>
      <protection locked="0"/>
    </xf>
    <xf numFmtId="49" fontId="19" fillId="0" borderId="70" xfId="0" applyNumberFormat="1" applyFont="1" applyBorder="1" applyAlignment="1" applyProtection="1">
      <alignment horizontal="center" vertical="center"/>
      <protection locked="0"/>
    </xf>
    <xf numFmtId="49" fontId="19" fillId="0" borderId="136" xfId="0" applyNumberFormat="1" applyFont="1" applyBorder="1" applyAlignment="1" applyProtection="1">
      <alignment horizontal="center" vertical="center"/>
      <protection locked="0"/>
    </xf>
    <xf numFmtId="0" fontId="22" fillId="24" borderId="117" xfId="0" applyFont="1" applyFill="1" applyBorder="1" applyAlignment="1" applyProtection="1">
      <alignment horizontal="center" vertical="center" wrapText="1"/>
      <protection/>
    </xf>
    <xf numFmtId="0" fontId="22" fillId="24" borderId="2" xfId="0" applyFont="1" applyFill="1" applyBorder="1" applyAlignment="1" applyProtection="1">
      <alignment horizontal="center" vertical="center" wrapText="1"/>
      <protection/>
    </xf>
    <xf numFmtId="0" fontId="22" fillId="24" borderId="27" xfId="0" applyFont="1" applyFill="1" applyBorder="1" applyAlignment="1" applyProtection="1">
      <alignment horizontal="center" vertical="center" wrapText="1"/>
      <protection/>
    </xf>
    <xf numFmtId="0" fontId="22" fillId="24" borderId="78" xfId="0" applyFont="1" applyFill="1" applyBorder="1" applyAlignment="1" applyProtection="1">
      <alignment horizontal="center" vertical="center" wrapText="1"/>
      <protection/>
    </xf>
    <xf numFmtId="0" fontId="22" fillId="24" borderId="116" xfId="0" applyFont="1" applyFill="1" applyBorder="1" applyAlignment="1" applyProtection="1">
      <alignment horizontal="center" vertical="center" wrapText="1"/>
      <protection/>
    </xf>
    <xf numFmtId="0" fontId="22" fillId="24" borderId="18" xfId="0" applyFont="1" applyFill="1" applyBorder="1" applyAlignment="1" applyProtection="1">
      <alignment horizontal="center" vertical="center" wrapText="1"/>
      <protection/>
    </xf>
    <xf numFmtId="0" fontId="22" fillId="24" borderId="60" xfId="0" applyFont="1" applyFill="1" applyBorder="1" applyAlignment="1" applyProtection="1">
      <alignment horizontal="center" vertical="center" wrapText="1"/>
      <protection/>
    </xf>
    <xf numFmtId="0" fontId="3" fillId="0" borderId="121" xfId="0" applyFont="1" applyFill="1" applyBorder="1" applyAlignment="1" applyProtection="1">
      <alignment horizontal="left" vertical="center" wrapText="1"/>
      <protection/>
    </xf>
    <xf numFmtId="0" fontId="3" fillId="0" borderId="122" xfId="0" applyFont="1" applyFill="1" applyBorder="1" applyAlignment="1" applyProtection="1">
      <alignment horizontal="left" vertical="center"/>
      <protection/>
    </xf>
    <xf numFmtId="0" fontId="3" fillId="0" borderId="123" xfId="0" applyFont="1" applyFill="1" applyBorder="1" applyAlignment="1" applyProtection="1">
      <alignment horizontal="left" vertical="center"/>
      <protection/>
    </xf>
    <xf numFmtId="0" fontId="20" fillId="0" borderId="47" xfId="0" applyFont="1" applyBorder="1" applyAlignment="1" applyProtection="1">
      <alignment horizontal="center" vertical="center"/>
      <protection/>
    </xf>
    <xf numFmtId="0" fontId="32" fillId="0" borderId="0" xfId="0" applyFont="1" applyBorder="1" applyAlignment="1" applyProtection="1">
      <alignment horizontal="left" vertical="center" wrapText="1"/>
      <protection/>
    </xf>
    <xf numFmtId="182" fontId="0" fillId="21" borderId="61" xfId="0" applyNumberFormat="1" applyFont="1" applyFill="1" applyBorder="1" applyAlignment="1" applyProtection="1">
      <alignment horizontal="center" vertical="center"/>
      <protection/>
    </xf>
    <xf numFmtId="0" fontId="3" fillId="0" borderId="122" xfId="0" applyFont="1" applyBorder="1" applyAlignment="1">
      <alignment horizontal="left" vertical="center"/>
    </xf>
    <xf numFmtId="0" fontId="3" fillId="0" borderId="123" xfId="0" applyFont="1" applyBorder="1" applyAlignment="1">
      <alignment horizontal="left" vertical="center"/>
    </xf>
    <xf numFmtId="0" fontId="69" fillId="0" borderId="0" xfId="0" applyFont="1" applyAlignment="1">
      <alignment horizontal="left" vertical="top" wrapText="1"/>
    </xf>
    <xf numFmtId="0" fontId="69" fillId="0" borderId="0" xfId="0" applyFont="1" applyAlignment="1">
      <alignment horizontal="center" vertical="center"/>
    </xf>
    <xf numFmtId="0" fontId="69" fillId="0" borderId="0" xfId="0" applyFont="1" applyAlignment="1">
      <alignment horizontal="left" vertical="center" wrapText="1"/>
    </xf>
    <xf numFmtId="0" fontId="69" fillId="0" borderId="0" xfId="0" applyFont="1" applyAlignment="1">
      <alignment horizontal="left" vertical="center"/>
    </xf>
    <xf numFmtId="0" fontId="69" fillId="0" borderId="13" xfId="0" applyFont="1" applyBorder="1" applyAlignment="1">
      <alignment horizontal="left" vertical="center"/>
    </xf>
    <xf numFmtId="0" fontId="69" fillId="0" borderId="12" xfId="0" applyFont="1" applyBorder="1" applyAlignment="1">
      <alignment horizontal="left" vertical="center"/>
    </xf>
    <xf numFmtId="0" fontId="69" fillId="0" borderId="14" xfId="0" applyFont="1" applyBorder="1" applyAlignment="1">
      <alignment horizontal="left" vertical="center"/>
    </xf>
    <xf numFmtId="0" fontId="69" fillId="0" borderId="15" xfId="0" applyFont="1" applyBorder="1" applyAlignment="1">
      <alignment horizontal="left" vertical="center"/>
    </xf>
    <xf numFmtId="0" fontId="69" fillId="0" borderId="0" xfId="0" applyFont="1" applyBorder="1" applyAlignment="1">
      <alignment horizontal="left" vertical="center"/>
    </xf>
    <xf numFmtId="0" fontId="69" fillId="0" borderId="16" xfId="0" applyFont="1" applyBorder="1" applyAlignment="1">
      <alignment horizontal="left" vertical="center"/>
    </xf>
    <xf numFmtId="0" fontId="69" fillId="0" borderId="55" xfId="0" applyFont="1" applyBorder="1" applyAlignment="1">
      <alignment horizontal="left" vertical="center"/>
    </xf>
    <xf numFmtId="0" fontId="69" fillId="0" borderId="47" xfId="0" applyFont="1" applyBorder="1" applyAlignment="1">
      <alignment horizontal="left" vertical="center"/>
    </xf>
    <xf numFmtId="0" fontId="69" fillId="0" borderId="56" xfId="0" applyFont="1" applyBorder="1" applyAlignment="1">
      <alignment horizontal="left" vertical="center"/>
    </xf>
    <xf numFmtId="0" fontId="69" fillId="0" borderId="13" xfId="0" applyFont="1" applyBorder="1" applyAlignment="1">
      <alignment horizontal="left" vertical="center" wrapText="1"/>
    </xf>
    <xf numFmtId="0" fontId="69" fillId="0" borderId="12" xfId="0" applyFont="1" applyBorder="1" applyAlignment="1">
      <alignment horizontal="left" vertical="center" wrapText="1"/>
    </xf>
    <xf numFmtId="0" fontId="69" fillId="0" borderId="14" xfId="0" applyFont="1" applyBorder="1" applyAlignment="1">
      <alignment horizontal="left" vertical="center" wrapText="1"/>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9" fillId="0" borderId="16" xfId="0" applyFont="1" applyBorder="1" applyAlignment="1">
      <alignment horizontal="left" vertical="center" wrapText="1"/>
    </xf>
    <xf numFmtId="0" fontId="69" fillId="0" borderId="55" xfId="0" applyFont="1" applyBorder="1" applyAlignment="1">
      <alignment horizontal="left" vertical="center" wrapText="1"/>
    </xf>
    <xf numFmtId="0" fontId="69" fillId="0" borderId="47" xfId="0" applyFont="1" applyBorder="1" applyAlignment="1">
      <alignment horizontal="left" vertical="center" wrapText="1"/>
    </xf>
    <xf numFmtId="0" fontId="69" fillId="0" borderId="56" xfId="0" applyFont="1" applyBorder="1" applyAlignment="1">
      <alignment horizontal="left" vertical="center" wrapText="1"/>
    </xf>
    <xf numFmtId="0" fontId="3" fillId="0" borderId="38" xfId="0" applyFont="1" applyFill="1" applyBorder="1" applyAlignment="1">
      <alignment vertical="top" wrapText="1"/>
    </xf>
    <xf numFmtId="0" fontId="3" fillId="0" borderId="41" xfId="0" applyFont="1" applyFill="1" applyBorder="1" applyAlignment="1">
      <alignment vertical="top"/>
    </xf>
    <xf numFmtId="0" fontId="3" fillId="0" borderId="43" xfId="0" applyFont="1" applyFill="1" applyBorder="1" applyAlignment="1">
      <alignment vertical="top"/>
    </xf>
    <xf numFmtId="0" fontId="3" fillId="0" borderId="38" xfId="0" applyFont="1" applyFill="1" applyBorder="1" applyAlignment="1">
      <alignment horizontal="left" vertical="top"/>
    </xf>
    <xf numFmtId="0" fontId="3" fillId="0" borderId="41" xfId="0" applyFont="1" applyFill="1" applyBorder="1" applyAlignment="1">
      <alignment horizontal="left" vertical="top"/>
    </xf>
    <xf numFmtId="0" fontId="3" fillId="0" borderId="43" xfId="0" applyFont="1" applyFill="1" applyBorder="1" applyAlignment="1">
      <alignment horizontal="left" vertical="top"/>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adsl-12_ip816_flets_henko061225" xfId="76"/>
    <cellStyle name="標準_codeパクリ用" xfId="77"/>
    <cellStyle name="標準_hosting-01_powermail_1shinki070417" xfId="78"/>
    <cellStyle name="標準_ＮＳ部確認d-portal用" xfId="79"/>
    <cellStyle name="標準_rental-34_dot_henko_haishi070710" xfId="80"/>
    <cellStyle name="標準_Sheet1" xfId="81"/>
    <cellStyle name="標準_チェック、リスト変換用マスタ" xfId="82"/>
    <cellStyle name="標準_プルダウン表示順記入用ファイル20070727" xfId="83"/>
    <cellStyle name="標準_選択候補値・コード変換一覧_フレッツ単独まで20070508" xfId="84"/>
    <cellStyle name="Followed Hyperlink" xfId="85"/>
    <cellStyle name="良い"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33</xdr:row>
      <xdr:rowOff>9525</xdr:rowOff>
    </xdr:from>
    <xdr:ext cx="4495800" cy="180975"/>
    <xdr:sp>
      <xdr:nvSpPr>
        <xdr:cNvPr id="1" name="Text Box 227"/>
        <xdr:cNvSpPr txBox="1">
          <a:spLocks noChangeArrowheads="1"/>
        </xdr:cNvSpPr>
      </xdr:nvSpPr>
      <xdr:spPr>
        <a:xfrm>
          <a:off x="2657475" y="6334125"/>
          <a:ext cx="4495800" cy="180975"/>
        </a:xfrm>
        <a:prstGeom prst="rect">
          <a:avLst/>
        </a:prstGeom>
        <a:noFill/>
        <a:ln w="9525" cmpd="sng">
          <a:noFill/>
        </a:ln>
      </xdr:spPr>
      <xdr:txBody>
        <a:bodyPr vertOverflow="clip" wrap="square">
          <a:spAutoFit/>
        </a:bodyPr>
        <a:p>
          <a:pPr algn="l">
            <a:defRPr/>
          </a:pPr>
          <a:r>
            <a:rPr lang="en-US" cap="none" sz="900" b="1" i="0" u="none" baseline="0">
              <a:solidFill>
                <a:srgbClr val="000000"/>
              </a:solidFill>
              <a:latin typeface="ＭＳ Ｐゴシック"/>
              <a:ea typeface="ＭＳ Ｐゴシック"/>
              <a:cs typeface="ＭＳ Ｐゴシック"/>
            </a:rPr>
            <a:t>何れかにチェックされていることが、本サービスの提供条件となることを了承ください。</a:t>
          </a:r>
        </a:p>
      </xdr:txBody>
    </xdr:sp>
    <xdr:clientData/>
  </xdr:oneCellAnchor>
  <xdr:twoCellAnchor>
    <xdr:from>
      <xdr:col>2</xdr:col>
      <xdr:colOff>57150</xdr:colOff>
      <xdr:row>32</xdr:row>
      <xdr:rowOff>323850</xdr:rowOff>
    </xdr:from>
    <xdr:to>
      <xdr:col>2</xdr:col>
      <xdr:colOff>57150</xdr:colOff>
      <xdr:row>33</xdr:row>
      <xdr:rowOff>219075</xdr:rowOff>
    </xdr:to>
    <xdr:sp>
      <xdr:nvSpPr>
        <xdr:cNvPr id="2" name="Line 228"/>
        <xdr:cNvSpPr>
          <a:spLocks/>
        </xdr:cNvSpPr>
      </xdr:nvSpPr>
      <xdr:spPr>
        <a:xfrm flipV="1">
          <a:off x="457200" y="6267450"/>
          <a:ext cx="0" cy="2762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32</xdr:row>
      <xdr:rowOff>323850</xdr:rowOff>
    </xdr:from>
    <xdr:to>
      <xdr:col>9</xdr:col>
      <xdr:colOff>57150</xdr:colOff>
      <xdr:row>33</xdr:row>
      <xdr:rowOff>219075</xdr:rowOff>
    </xdr:to>
    <xdr:sp>
      <xdr:nvSpPr>
        <xdr:cNvPr id="3" name="Line 229"/>
        <xdr:cNvSpPr>
          <a:spLocks/>
        </xdr:cNvSpPr>
      </xdr:nvSpPr>
      <xdr:spPr>
        <a:xfrm flipV="1">
          <a:off x="1857375" y="6267450"/>
          <a:ext cx="0" cy="2762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33</xdr:row>
      <xdr:rowOff>219075</xdr:rowOff>
    </xdr:from>
    <xdr:to>
      <xdr:col>36</xdr:col>
      <xdr:colOff>152400</xdr:colOff>
      <xdr:row>33</xdr:row>
      <xdr:rowOff>219075</xdr:rowOff>
    </xdr:to>
    <xdr:sp>
      <xdr:nvSpPr>
        <xdr:cNvPr id="4" name="Line 230"/>
        <xdr:cNvSpPr>
          <a:spLocks/>
        </xdr:cNvSpPr>
      </xdr:nvSpPr>
      <xdr:spPr>
        <a:xfrm>
          <a:off x="457200" y="6543675"/>
          <a:ext cx="6896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37</xdr:row>
      <xdr:rowOff>361950</xdr:rowOff>
    </xdr:from>
    <xdr:to>
      <xdr:col>18</xdr:col>
      <xdr:colOff>104775</xdr:colOff>
      <xdr:row>38</xdr:row>
      <xdr:rowOff>76200</xdr:rowOff>
    </xdr:to>
    <xdr:sp>
      <xdr:nvSpPr>
        <xdr:cNvPr id="5" name="AutoShape 231"/>
        <xdr:cNvSpPr>
          <a:spLocks/>
        </xdr:cNvSpPr>
      </xdr:nvSpPr>
      <xdr:spPr>
        <a:xfrm>
          <a:off x="3552825" y="830580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41</xdr:row>
      <xdr:rowOff>85725</xdr:rowOff>
    </xdr:from>
    <xdr:to>
      <xdr:col>18</xdr:col>
      <xdr:colOff>104775</xdr:colOff>
      <xdr:row>41</xdr:row>
      <xdr:rowOff>228600</xdr:rowOff>
    </xdr:to>
    <xdr:sp>
      <xdr:nvSpPr>
        <xdr:cNvPr id="6" name="AutoShape 363"/>
        <xdr:cNvSpPr>
          <a:spLocks/>
        </xdr:cNvSpPr>
      </xdr:nvSpPr>
      <xdr:spPr>
        <a:xfrm>
          <a:off x="3552825" y="95535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18</xdr:row>
      <xdr:rowOff>57150</xdr:rowOff>
    </xdr:from>
    <xdr:to>
      <xdr:col>17</xdr:col>
      <xdr:colOff>123825</xdr:colOff>
      <xdr:row>19</xdr:row>
      <xdr:rowOff>114300</xdr:rowOff>
    </xdr:to>
    <xdr:sp>
      <xdr:nvSpPr>
        <xdr:cNvPr id="7" name="AutoShape 382"/>
        <xdr:cNvSpPr>
          <a:spLocks/>
        </xdr:cNvSpPr>
      </xdr:nvSpPr>
      <xdr:spPr>
        <a:xfrm>
          <a:off x="2466975" y="3714750"/>
          <a:ext cx="1057275" cy="228600"/>
        </a:xfrm>
        <a:prstGeom prst="rightArrow">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39</xdr:row>
      <xdr:rowOff>342900</xdr:rowOff>
    </xdr:from>
    <xdr:to>
      <xdr:col>18</xdr:col>
      <xdr:colOff>85725</xdr:colOff>
      <xdr:row>40</xdr:row>
      <xdr:rowOff>57150</xdr:rowOff>
    </xdr:to>
    <xdr:sp>
      <xdr:nvSpPr>
        <xdr:cNvPr id="8" name="AutoShape 430"/>
        <xdr:cNvSpPr>
          <a:spLocks/>
        </xdr:cNvSpPr>
      </xdr:nvSpPr>
      <xdr:spPr>
        <a:xfrm>
          <a:off x="3533775" y="904875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44</xdr:row>
      <xdr:rowOff>133350</xdr:rowOff>
    </xdr:from>
    <xdr:to>
      <xdr:col>42</xdr:col>
      <xdr:colOff>180975</xdr:colOff>
      <xdr:row>45</xdr:row>
      <xdr:rowOff>390525</xdr:rowOff>
    </xdr:to>
    <xdr:sp>
      <xdr:nvSpPr>
        <xdr:cNvPr id="9" name="Oval 435"/>
        <xdr:cNvSpPr>
          <a:spLocks/>
        </xdr:cNvSpPr>
      </xdr:nvSpPr>
      <xdr:spPr>
        <a:xfrm>
          <a:off x="8067675" y="10191750"/>
          <a:ext cx="51435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twoCellAnchor>
    <xdr:from>
      <xdr:col>40</xdr:col>
      <xdr:colOff>57150</xdr:colOff>
      <xdr:row>17</xdr:row>
      <xdr:rowOff>123825</xdr:rowOff>
    </xdr:from>
    <xdr:to>
      <xdr:col>42</xdr:col>
      <xdr:colOff>123825</xdr:colOff>
      <xdr:row>20</xdr:row>
      <xdr:rowOff>47625</xdr:rowOff>
    </xdr:to>
    <xdr:sp>
      <xdr:nvSpPr>
        <xdr:cNvPr id="10" name="Oval 436"/>
        <xdr:cNvSpPr>
          <a:spLocks/>
        </xdr:cNvSpPr>
      </xdr:nvSpPr>
      <xdr:spPr>
        <a:xfrm>
          <a:off x="8058150" y="3609975"/>
          <a:ext cx="466725" cy="438150"/>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12</xdr:row>
      <xdr:rowOff>9525</xdr:rowOff>
    </xdr:from>
    <xdr:to>
      <xdr:col>30</xdr:col>
      <xdr:colOff>0</xdr:colOff>
      <xdr:row>12</xdr:row>
      <xdr:rowOff>238125</xdr:rowOff>
    </xdr:to>
    <xdr:sp>
      <xdr:nvSpPr>
        <xdr:cNvPr id="1" name="Text Box 363"/>
        <xdr:cNvSpPr txBox="1">
          <a:spLocks noChangeArrowheads="1"/>
        </xdr:cNvSpPr>
      </xdr:nvSpPr>
      <xdr:spPr>
        <a:xfrm>
          <a:off x="1914525" y="2676525"/>
          <a:ext cx="4086225" cy="2286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76200</xdr:colOff>
      <xdr:row>13</xdr:row>
      <xdr:rowOff>247650</xdr:rowOff>
    </xdr:from>
    <xdr:to>
      <xdr:col>25</xdr:col>
      <xdr:colOff>180975</xdr:colOff>
      <xdr:row>13</xdr:row>
      <xdr:rowOff>457200</xdr:rowOff>
    </xdr:to>
    <xdr:sp>
      <xdr:nvSpPr>
        <xdr:cNvPr id="2" name="AutoShape 369"/>
        <xdr:cNvSpPr>
          <a:spLocks/>
        </xdr:cNvSpPr>
      </xdr:nvSpPr>
      <xdr:spPr>
        <a:xfrm>
          <a:off x="4876800" y="3543300"/>
          <a:ext cx="304800" cy="20955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25</xdr:row>
      <xdr:rowOff>38100</xdr:rowOff>
    </xdr:from>
    <xdr:to>
      <xdr:col>24</xdr:col>
      <xdr:colOff>95250</xdr:colOff>
      <xdr:row>25</xdr:row>
      <xdr:rowOff>219075</xdr:rowOff>
    </xdr:to>
    <xdr:sp>
      <xdr:nvSpPr>
        <xdr:cNvPr id="3" name="AutoShape 458"/>
        <xdr:cNvSpPr>
          <a:spLocks/>
        </xdr:cNvSpPr>
      </xdr:nvSpPr>
      <xdr:spPr>
        <a:xfrm>
          <a:off x="4743450" y="6886575"/>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26</xdr:row>
      <xdr:rowOff>47625</xdr:rowOff>
    </xdr:from>
    <xdr:to>
      <xdr:col>24</xdr:col>
      <xdr:colOff>95250</xdr:colOff>
      <xdr:row>26</xdr:row>
      <xdr:rowOff>228600</xdr:rowOff>
    </xdr:to>
    <xdr:sp>
      <xdr:nvSpPr>
        <xdr:cNvPr id="4" name="AutoShape 459"/>
        <xdr:cNvSpPr>
          <a:spLocks/>
        </xdr:cNvSpPr>
      </xdr:nvSpPr>
      <xdr:spPr>
        <a:xfrm>
          <a:off x="4743450" y="7134225"/>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47</xdr:row>
      <xdr:rowOff>238125</xdr:rowOff>
    </xdr:from>
    <xdr:to>
      <xdr:col>3</xdr:col>
      <xdr:colOff>66675</xdr:colOff>
      <xdr:row>48</xdr:row>
      <xdr:rowOff>171450</xdr:rowOff>
    </xdr:to>
    <xdr:sp>
      <xdr:nvSpPr>
        <xdr:cNvPr id="1" name="Line 775"/>
        <xdr:cNvSpPr>
          <a:spLocks/>
        </xdr:cNvSpPr>
      </xdr:nvSpPr>
      <xdr:spPr>
        <a:xfrm>
          <a:off x="666750" y="882967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48</xdr:row>
      <xdr:rowOff>180975</xdr:rowOff>
    </xdr:from>
    <xdr:to>
      <xdr:col>4</xdr:col>
      <xdr:colOff>180975</xdr:colOff>
      <xdr:row>48</xdr:row>
      <xdr:rowOff>180975</xdr:rowOff>
    </xdr:to>
    <xdr:sp>
      <xdr:nvSpPr>
        <xdr:cNvPr id="2" name="Line 776"/>
        <xdr:cNvSpPr>
          <a:spLocks/>
        </xdr:cNvSpPr>
      </xdr:nvSpPr>
      <xdr:spPr>
        <a:xfrm>
          <a:off x="666750" y="90487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48</xdr:row>
      <xdr:rowOff>133350</xdr:rowOff>
    </xdr:from>
    <xdr:to>
      <xdr:col>19</xdr:col>
      <xdr:colOff>85725</xdr:colOff>
      <xdr:row>48</xdr:row>
      <xdr:rowOff>238125</xdr:rowOff>
    </xdr:to>
    <xdr:sp>
      <xdr:nvSpPr>
        <xdr:cNvPr id="3" name="AutoShape 777"/>
        <xdr:cNvSpPr>
          <a:spLocks/>
        </xdr:cNvSpPr>
      </xdr:nvSpPr>
      <xdr:spPr>
        <a:xfrm>
          <a:off x="3733800" y="9001125"/>
          <a:ext cx="15240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60</xdr:row>
      <xdr:rowOff>238125</xdr:rowOff>
    </xdr:from>
    <xdr:to>
      <xdr:col>3</xdr:col>
      <xdr:colOff>66675</xdr:colOff>
      <xdr:row>61</xdr:row>
      <xdr:rowOff>171450</xdr:rowOff>
    </xdr:to>
    <xdr:sp>
      <xdr:nvSpPr>
        <xdr:cNvPr id="4" name="Line 779"/>
        <xdr:cNvSpPr>
          <a:spLocks/>
        </xdr:cNvSpPr>
      </xdr:nvSpPr>
      <xdr:spPr>
        <a:xfrm>
          <a:off x="666750" y="127349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61</xdr:row>
      <xdr:rowOff>180975</xdr:rowOff>
    </xdr:from>
    <xdr:to>
      <xdr:col>4</xdr:col>
      <xdr:colOff>180975</xdr:colOff>
      <xdr:row>61</xdr:row>
      <xdr:rowOff>180975</xdr:rowOff>
    </xdr:to>
    <xdr:sp>
      <xdr:nvSpPr>
        <xdr:cNvPr id="5" name="Line 780"/>
        <xdr:cNvSpPr>
          <a:spLocks/>
        </xdr:cNvSpPr>
      </xdr:nvSpPr>
      <xdr:spPr>
        <a:xfrm>
          <a:off x="666750" y="129540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61</xdr:row>
      <xdr:rowOff>133350</xdr:rowOff>
    </xdr:from>
    <xdr:to>
      <xdr:col>19</xdr:col>
      <xdr:colOff>85725</xdr:colOff>
      <xdr:row>61</xdr:row>
      <xdr:rowOff>238125</xdr:rowOff>
    </xdr:to>
    <xdr:sp>
      <xdr:nvSpPr>
        <xdr:cNvPr id="6" name="AutoShape 781"/>
        <xdr:cNvSpPr>
          <a:spLocks/>
        </xdr:cNvSpPr>
      </xdr:nvSpPr>
      <xdr:spPr>
        <a:xfrm>
          <a:off x="3733800" y="12906375"/>
          <a:ext cx="15240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7</xdr:row>
      <xdr:rowOff>114300</xdr:rowOff>
    </xdr:from>
    <xdr:to>
      <xdr:col>24</xdr:col>
      <xdr:colOff>161925</xdr:colOff>
      <xdr:row>7</xdr:row>
      <xdr:rowOff>276225</xdr:rowOff>
    </xdr:to>
    <xdr:sp>
      <xdr:nvSpPr>
        <xdr:cNvPr id="1" name="AutoShape 17"/>
        <xdr:cNvSpPr>
          <a:spLocks/>
        </xdr:cNvSpPr>
      </xdr:nvSpPr>
      <xdr:spPr>
        <a:xfrm>
          <a:off x="4810125" y="115252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41</xdr:row>
      <xdr:rowOff>381000</xdr:rowOff>
    </xdr:from>
    <xdr:to>
      <xdr:col>3</xdr:col>
      <xdr:colOff>180975</xdr:colOff>
      <xdr:row>42</xdr:row>
      <xdr:rowOff>219075</xdr:rowOff>
    </xdr:to>
    <xdr:sp>
      <xdr:nvSpPr>
        <xdr:cNvPr id="2" name="Text Box 199"/>
        <xdr:cNvSpPr txBox="1">
          <a:spLocks noChangeArrowheads="1"/>
        </xdr:cNvSpPr>
      </xdr:nvSpPr>
      <xdr:spPr>
        <a:xfrm>
          <a:off x="333375" y="6924675"/>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152400</xdr:colOff>
      <xdr:row>41</xdr:row>
      <xdr:rowOff>381000</xdr:rowOff>
    </xdr:from>
    <xdr:to>
      <xdr:col>14</xdr:col>
      <xdr:colOff>161925</xdr:colOff>
      <xdr:row>42</xdr:row>
      <xdr:rowOff>209550</xdr:rowOff>
    </xdr:to>
    <xdr:sp>
      <xdr:nvSpPr>
        <xdr:cNvPr id="3" name="Text Box 200"/>
        <xdr:cNvSpPr txBox="1">
          <a:spLocks noChangeArrowheads="1"/>
        </xdr:cNvSpPr>
      </xdr:nvSpPr>
      <xdr:spPr>
        <a:xfrm>
          <a:off x="2352675" y="6924675"/>
          <a:ext cx="60960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142875</xdr:colOff>
      <xdr:row>42</xdr:row>
      <xdr:rowOff>266700</xdr:rowOff>
    </xdr:from>
    <xdr:to>
      <xdr:col>3</xdr:col>
      <xdr:colOff>200025</xdr:colOff>
      <xdr:row>43</xdr:row>
      <xdr:rowOff>247650</xdr:rowOff>
    </xdr:to>
    <xdr:sp>
      <xdr:nvSpPr>
        <xdr:cNvPr id="4" name="Text Box 201"/>
        <xdr:cNvSpPr txBox="1">
          <a:spLocks noChangeArrowheads="1"/>
        </xdr:cNvSpPr>
      </xdr:nvSpPr>
      <xdr:spPr>
        <a:xfrm>
          <a:off x="342900" y="7191375"/>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142875</xdr:colOff>
      <xdr:row>43</xdr:row>
      <xdr:rowOff>304800</xdr:rowOff>
    </xdr:from>
    <xdr:to>
      <xdr:col>3</xdr:col>
      <xdr:colOff>142875</xdr:colOff>
      <xdr:row>44</xdr:row>
      <xdr:rowOff>200025</xdr:rowOff>
    </xdr:to>
    <xdr:sp>
      <xdr:nvSpPr>
        <xdr:cNvPr id="5" name="Text Box 202"/>
        <xdr:cNvSpPr txBox="1">
          <a:spLocks noChangeArrowheads="1"/>
        </xdr:cNvSpPr>
      </xdr:nvSpPr>
      <xdr:spPr>
        <a:xfrm>
          <a:off x="342900" y="7610475"/>
          <a:ext cx="40005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161925</xdr:colOff>
      <xdr:row>43</xdr:row>
      <xdr:rowOff>314325</xdr:rowOff>
    </xdr:from>
    <xdr:to>
      <xdr:col>13</xdr:col>
      <xdr:colOff>133350</xdr:colOff>
      <xdr:row>44</xdr:row>
      <xdr:rowOff>209550</xdr:rowOff>
    </xdr:to>
    <xdr:sp>
      <xdr:nvSpPr>
        <xdr:cNvPr id="6" name="Text Box 203"/>
        <xdr:cNvSpPr txBox="1">
          <a:spLocks noChangeArrowheads="1"/>
        </xdr:cNvSpPr>
      </xdr:nvSpPr>
      <xdr:spPr>
        <a:xfrm>
          <a:off x="2362200" y="7620000"/>
          <a:ext cx="371475"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180975</xdr:colOff>
      <xdr:row>44</xdr:row>
      <xdr:rowOff>295275</xdr:rowOff>
    </xdr:from>
    <xdr:to>
      <xdr:col>3</xdr:col>
      <xdr:colOff>161925</xdr:colOff>
      <xdr:row>45</xdr:row>
      <xdr:rowOff>190500</xdr:rowOff>
    </xdr:to>
    <xdr:sp>
      <xdr:nvSpPr>
        <xdr:cNvPr id="7" name="Text Box 204"/>
        <xdr:cNvSpPr txBox="1">
          <a:spLocks noChangeArrowheads="1"/>
        </xdr:cNvSpPr>
      </xdr:nvSpPr>
      <xdr:spPr>
        <a:xfrm>
          <a:off x="381000" y="7981950"/>
          <a:ext cx="38100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41</xdr:row>
      <xdr:rowOff>381000</xdr:rowOff>
    </xdr:from>
    <xdr:to>
      <xdr:col>25</xdr:col>
      <xdr:colOff>180975</xdr:colOff>
      <xdr:row>42</xdr:row>
      <xdr:rowOff>219075</xdr:rowOff>
    </xdr:to>
    <xdr:sp>
      <xdr:nvSpPr>
        <xdr:cNvPr id="8" name="Text Box 205"/>
        <xdr:cNvSpPr txBox="1">
          <a:spLocks noChangeArrowheads="1"/>
        </xdr:cNvSpPr>
      </xdr:nvSpPr>
      <xdr:spPr>
        <a:xfrm>
          <a:off x="4733925" y="6924675"/>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142875</xdr:colOff>
      <xdr:row>42</xdr:row>
      <xdr:rowOff>266700</xdr:rowOff>
    </xdr:from>
    <xdr:to>
      <xdr:col>25</xdr:col>
      <xdr:colOff>200025</xdr:colOff>
      <xdr:row>43</xdr:row>
      <xdr:rowOff>247650</xdr:rowOff>
    </xdr:to>
    <xdr:sp>
      <xdr:nvSpPr>
        <xdr:cNvPr id="9" name="Text Box 206"/>
        <xdr:cNvSpPr txBox="1">
          <a:spLocks noChangeArrowheads="1"/>
        </xdr:cNvSpPr>
      </xdr:nvSpPr>
      <xdr:spPr>
        <a:xfrm>
          <a:off x="4743450" y="7191375"/>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23</xdr:col>
      <xdr:colOff>142875</xdr:colOff>
      <xdr:row>43</xdr:row>
      <xdr:rowOff>304800</xdr:rowOff>
    </xdr:from>
    <xdr:to>
      <xdr:col>25</xdr:col>
      <xdr:colOff>142875</xdr:colOff>
      <xdr:row>44</xdr:row>
      <xdr:rowOff>200025</xdr:rowOff>
    </xdr:to>
    <xdr:sp>
      <xdr:nvSpPr>
        <xdr:cNvPr id="10" name="Text Box 207"/>
        <xdr:cNvSpPr txBox="1">
          <a:spLocks noChangeArrowheads="1"/>
        </xdr:cNvSpPr>
      </xdr:nvSpPr>
      <xdr:spPr>
        <a:xfrm>
          <a:off x="4743450" y="7610475"/>
          <a:ext cx="40005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161925</xdr:colOff>
      <xdr:row>43</xdr:row>
      <xdr:rowOff>314325</xdr:rowOff>
    </xdr:from>
    <xdr:to>
      <xdr:col>35</xdr:col>
      <xdr:colOff>133350</xdr:colOff>
      <xdr:row>44</xdr:row>
      <xdr:rowOff>209550</xdr:rowOff>
    </xdr:to>
    <xdr:sp>
      <xdr:nvSpPr>
        <xdr:cNvPr id="11" name="Text Box 208"/>
        <xdr:cNvSpPr txBox="1">
          <a:spLocks noChangeArrowheads="1"/>
        </xdr:cNvSpPr>
      </xdr:nvSpPr>
      <xdr:spPr>
        <a:xfrm>
          <a:off x="6762750" y="7620000"/>
          <a:ext cx="371475"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180975</xdr:colOff>
      <xdr:row>44</xdr:row>
      <xdr:rowOff>295275</xdr:rowOff>
    </xdr:from>
    <xdr:to>
      <xdr:col>25</xdr:col>
      <xdr:colOff>161925</xdr:colOff>
      <xdr:row>45</xdr:row>
      <xdr:rowOff>190500</xdr:rowOff>
    </xdr:to>
    <xdr:sp>
      <xdr:nvSpPr>
        <xdr:cNvPr id="12" name="Text Box 209"/>
        <xdr:cNvSpPr txBox="1">
          <a:spLocks noChangeArrowheads="1"/>
        </xdr:cNvSpPr>
      </xdr:nvSpPr>
      <xdr:spPr>
        <a:xfrm>
          <a:off x="4781550" y="7981950"/>
          <a:ext cx="38100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16</xdr:col>
      <xdr:colOff>0</xdr:colOff>
      <xdr:row>30</xdr:row>
      <xdr:rowOff>47625</xdr:rowOff>
    </xdr:from>
    <xdr:to>
      <xdr:col>17</xdr:col>
      <xdr:colOff>0</xdr:colOff>
      <xdr:row>30</xdr:row>
      <xdr:rowOff>209550</xdr:rowOff>
    </xdr:to>
    <xdr:sp>
      <xdr:nvSpPr>
        <xdr:cNvPr id="13" name="AutoShape 329"/>
        <xdr:cNvSpPr>
          <a:spLocks/>
        </xdr:cNvSpPr>
      </xdr:nvSpPr>
      <xdr:spPr>
        <a:xfrm>
          <a:off x="3200400" y="468630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28</xdr:row>
      <xdr:rowOff>76200</xdr:rowOff>
    </xdr:from>
    <xdr:to>
      <xdr:col>28</xdr:col>
      <xdr:colOff>57150</xdr:colOff>
      <xdr:row>29</xdr:row>
      <xdr:rowOff>180975</xdr:rowOff>
    </xdr:to>
    <xdr:sp>
      <xdr:nvSpPr>
        <xdr:cNvPr id="14" name="AutoShape 331"/>
        <xdr:cNvSpPr>
          <a:spLocks/>
        </xdr:cNvSpPr>
      </xdr:nvSpPr>
      <xdr:spPr>
        <a:xfrm>
          <a:off x="5534025" y="4238625"/>
          <a:ext cx="1238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21</xdr:row>
      <xdr:rowOff>76200</xdr:rowOff>
    </xdr:from>
    <xdr:to>
      <xdr:col>24</xdr:col>
      <xdr:colOff>152400</xdr:colOff>
      <xdr:row>21</xdr:row>
      <xdr:rowOff>219075</xdr:rowOff>
    </xdr:to>
    <xdr:sp>
      <xdr:nvSpPr>
        <xdr:cNvPr id="15" name="AutoShape 365"/>
        <xdr:cNvSpPr>
          <a:spLocks/>
        </xdr:cNvSpPr>
      </xdr:nvSpPr>
      <xdr:spPr>
        <a:xfrm>
          <a:off x="4810125" y="329565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15</xdr:row>
      <xdr:rowOff>76200</xdr:rowOff>
    </xdr:from>
    <xdr:to>
      <xdr:col>24</xdr:col>
      <xdr:colOff>152400</xdr:colOff>
      <xdr:row>15</xdr:row>
      <xdr:rowOff>219075</xdr:rowOff>
    </xdr:to>
    <xdr:sp>
      <xdr:nvSpPr>
        <xdr:cNvPr id="16" name="AutoShape 425"/>
        <xdr:cNvSpPr>
          <a:spLocks/>
        </xdr:cNvSpPr>
      </xdr:nvSpPr>
      <xdr:spPr>
        <a:xfrm>
          <a:off x="4810125" y="2066925"/>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13</xdr:row>
      <xdr:rowOff>28575</xdr:rowOff>
    </xdr:from>
    <xdr:to>
      <xdr:col>24</xdr:col>
      <xdr:colOff>152400</xdr:colOff>
      <xdr:row>13</xdr:row>
      <xdr:rowOff>171450</xdr:rowOff>
    </xdr:to>
    <xdr:sp>
      <xdr:nvSpPr>
        <xdr:cNvPr id="17" name="AutoShape 426"/>
        <xdr:cNvSpPr>
          <a:spLocks/>
        </xdr:cNvSpPr>
      </xdr:nvSpPr>
      <xdr:spPr>
        <a:xfrm>
          <a:off x="4810125" y="173355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4</xdr:row>
      <xdr:rowOff>85725</xdr:rowOff>
    </xdr:from>
    <xdr:to>
      <xdr:col>22</xdr:col>
      <xdr:colOff>180975</xdr:colOff>
      <xdr:row>4</xdr:row>
      <xdr:rowOff>228600</xdr:rowOff>
    </xdr:to>
    <xdr:sp>
      <xdr:nvSpPr>
        <xdr:cNvPr id="1" name="AutoShape 143"/>
        <xdr:cNvSpPr>
          <a:spLocks/>
        </xdr:cNvSpPr>
      </xdr:nvSpPr>
      <xdr:spPr>
        <a:xfrm>
          <a:off x="4438650" y="102870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66675</xdr:rowOff>
    </xdr:from>
    <xdr:to>
      <xdr:col>22</xdr:col>
      <xdr:colOff>190500</xdr:colOff>
      <xdr:row>17</xdr:row>
      <xdr:rowOff>209550</xdr:rowOff>
    </xdr:to>
    <xdr:sp>
      <xdr:nvSpPr>
        <xdr:cNvPr id="2" name="AutoShape 164"/>
        <xdr:cNvSpPr>
          <a:spLocks/>
        </xdr:cNvSpPr>
      </xdr:nvSpPr>
      <xdr:spPr>
        <a:xfrm>
          <a:off x="4448175" y="224790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20</xdr:row>
      <xdr:rowOff>57150</xdr:rowOff>
    </xdr:from>
    <xdr:to>
      <xdr:col>17</xdr:col>
      <xdr:colOff>38100</xdr:colOff>
      <xdr:row>20</xdr:row>
      <xdr:rowOff>190500</xdr:rowOff>
    </xdr:to>
    <xdr:sp>
      <xdr:nvSpPr>
        <xdr:cNvPr id="3" name="AutoShape 178"/>
        <xdr:cNvSpPr>
          <a:spLocks/>
        </xdr:cNvSpPr>
      </xdr:nvSpPr>
      <xdr:spPr>
        <a:xfrm>
          <a:off x="3295650" y="2828925"/>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vmlDrawing" Target="../drawings/vmlDrawing7.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5.xml" /><Relationship Id="rId3" Type="http://schemas.openxmlformats.org/officeDocument/2006/relationships/vmlDrawing" Target="../drawings/vmlDrawing9.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32"/>
  <sheetViews>
    <sheetView showGridLines="0" zoomScaleSheetLayoutView="100" zoomScalePageLayoutView="0" workbookViewId="0" topLeftCell="A1">
      <selection activeCell="AZ13" sqref="AZ13"/>
    </sheetView>
  </sheetViews>
  <sheetFormatPr defaultColWidth="9.00390625" defaultRowHeight="13.5"/>
  <cols>
    <col min="1" max="60" width="2.625" style="450" customWidth="1"/>
    <col min="61" max="16384" width="9.00390625" style="450" customWidth="1"/>
  </cols>
  <sheetData>
    <row r="1" spans="1:41" s="435" customFormat="1" ht="15" customHeight="1">
      <c r="A1" s="555" t="s">
        <v>771</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7"/>
    </row>
    <row r="2" spans="1:41" s="436" customFormat="1" ht="15" customHeight="1" thickBot="1">
      <c r="A2" s="558"/>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60"/>
    </row>
    <row r="3" s="437" customFormat="1" ht="1.5" customHeight="1">
      <c r="U3" s="438"/>
    </row>
    <row r="4" spans="1:66" s="441" customFormat="1" ht="31.5" customHeight="1">
      <c r="A4" s="564" t="s">
        <v>878</v>
      </c>
      <c r="B4" s="565"/>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5"/>
      <c r="AL4" s="565"/>
      <c r="AM4" s="565"/>
      <c r="AN4" s="565"/>
      <c r="AO4" s="565"/>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40"/>
    </row>
    <row r="5" spans="1:67" s="445" customFormat="1" ht="17.25">
      <c r="A5" s="442" t="s">
        <v>772</v>
      </c>
      <c r="B5" s="443"/>
      <c r="C5" s="443"/>
      <c r="D5" s="443"/>
      <c r="E5" s="443"/>
      <c r="F5" s="443"/>
      <c r="G5" s="443"/>
      <c r="H5" s="443"/>
      <c r="I5" s="443"/>
      <c r="J5" s="443"/>
      <c r="K5" s="443"/>
      <c r="L5" s="443"/>
      <c r="M5" s="443"/>
      <c r="N5" s="443"/>
      <c r="O5" s="443"/>
      <c r="P5" s="443"/>
      <c r="Q5" s="443"/>
      <c r="R5" s="443"/>
      <c r="S5" s="443"/>
      <c r="T5" s="443"/>
      <c r="U5" s="444"/>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443"/>
      <c r="BJ5" s="443"/>
      <c r="BK5" s="443"/>
      <c r="BL5" s="443"/>
      <c r="BM5" s="443"/>
      <c r="BN5" s="443"/>
      <c r="BO5" s="443"/>
    </row>
    <row r="6" spans="1:68" s="445" customFormat="1" ht="17.25" customHeight="1" thickBot="1">
      <c r="A6" s="446" t="s">
        <v>773</v>
      </c>
      <c r="B6" s="447"/>
      <c r="C6" s="447"/>
      <c r="D6" s="447"/>
      <c r="E6" s="447"/>
      <c r="F6" s="447"/>
      <c r="G6" s="447"/>
      <c r="H6" s="447"/>
      <c r="I6" s="447"/>
      <c r="J6" s="447"/>
      <c r="K6" s="447"/>
      <c r="L6" s="447"/>
      <c r="M6" s="447"/>
      <c r="N6" s="447"/>
      <c r="O6" s="447"/>
      <c r="P6" s="447"/>
      <c r="Q6" s="447"/>
      <c r="R6" s="447"/>
      <c r="S6" s="447"/>
      <c r="T6" s="447"/>
      <c r="U6" s="443"/>
      <c r="V6" s="444"/>
      <c r="W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443"/>
      <c r="BN6" s="443"/>
      <c r="BO6" s="443"/>
      <c r="BP6" s="443"/>
    </row>
    <row r="7" s="437" customFormat="1" ht="15" hidden="1" thickBot="1">
      <c r="U7" s="438"/>
    </row>
    <row r="8" spans="1:41" s="448" customFormat="1" ht="23.25" customHeight="1" thickBot="1">
      <c r="A8" s="563" t="s">
        <v>879</v>
      </c>
      <c r="B8" s="561"/>
      <c r="C8" s="561"/>
      <c r="D8" s="561"/>
      <c r="E8" s="561"/>
      <c r="F8" s="561"/>
      <c r="G8" s="561"/>
      <c r="H8" s="561"/>
      <c r="I8" s="561"/>
      <c r="J8" s="561"/>
      <c r="K8" s="561"/>
      <c r="L8" s="561"/>
      <c r="M8" s="561"/>
      <c r="N8" s="561"/>
      <c r="O8" s="561"/>
      <c r="P8" s="561"/>
      <c r="Q8" s="561"/>
      <c r="R8" s="561"/>
      <c r="S8" s="561"/>
      <c r="T8" s="561"/>
      <c r="U8" s="561" t="s">
        <v>880</v>
      </c>
      <c r="V8" s="561"/>
      <c r="W8" s="561"/>
      <c r="X8" s="561"/>
      <c r="Y8" s="561"/>
      <c r="Z8" s="561"/>
      <c r="AA8" s="561"/>
      <c r="AB8" s="561"/>
      <c r="AC8" s="561"/>
      <c r="AD8" s="561"/>
      <c r="AE8" s="561"/>
      <c r="AF8" s="561"/>
      <c r="AG8" s="561"/>
      <c r="AH8" s="561"/>
      <c r="AI8" s="561"/>
      <c r="AJ8" s="561"/>
      <c r="AK8" s="561"/>
      <c r="AL8" s="561"/>
      <c r="AM8" s="561"/>
      <c r="AN8" s="561"/>
      <c r="AO8" s="562"/>
    </row>
    <row r="9" spans="1:41" s="437" customFormat="1" ht="30" customHeight="1">
      <c r="A9" s="551" t="s">
        <v>774</v>
      </c>
      <c r="B9" s="552"/>
      <c r="C9" s="552"/>
      <c r="D9" s="552"/>
      <c r="E9" s="552"/>
      <c r="F9" s="552"/>
      <c r="G9" s="552"/>
      <c r="H9" s="552"/>
      <c r="I9" s="552"/>
      <c r="J9" s="552"/>
      <c r="K9" s="552"/>
      <c r="L9" s="552"/>
      <c r="M9" s="552"/>
      <c r="N9" s="552"/>
      <c r="O9" s="552"/>
      <c r="P9" s="552"/>
      <c r="Q9" s="552"/>
      <c r="R9" s="552"/>
      <c r="S9" s="552"/>
      <c r="T9" s="552"/>
      <c r="U9" s="552" t="s">
        <v>881</v>
      </c>
      <c r="V9" s="552"/>
      <c r="W9" s="552"/>
      <c r="X9" s="552"/>
      <c r="Y9" s="552"/>
      <c r="Z9" s="552"/>
      <c r="AA9" s="552"/>
      <c r="AB9" s="552"/>
      <c r="AC9" s="552"/>
      <c r="AD9" s="552"/>
      <c r="AE9" s="552"/>
      <c r="AF9" s="552"/>
      <c r="AG9" s="552"/>
      <c r="AH9" s="552"/>
      <c r="AI9" s="552"/>
      <c r="AJ9" s="552"/>
      <c r="AK9" s="552"/>
      <c r="AL9" s="552"/>
      <c r="AM9" s="552"/>
      <c r="AN9" s="552"/>
      <c r="AO9" s="554"/>
    </row>
    <row r="10" spans="1:41" s="437" customFormat="1" ht="30" customHeight="1" thickBot="1">
      <c r="A10" s="569" t="s">
        <v>775</v>
      </c>
      <c r="B10" s="566"/>
      <c r="C10" s="566"/>
      <c r="D10" s="566"/>
      <c r="E10" s="566"/>
      <c r="F10" s="566"/>
      <c r="G10" s="566"/>
      <c r="H10" s="566"/>
      <c r="I10" s="566"/>
      <c r="J10" s="566"/>
      <c r="K10" s="566"/>
      <c r="L10" s="566"/>
      <c r="M10" s="566"/>
      <c r="N10" s="566"/>
      <c r="O10" s="566"/>
      <c r="P10" s="566"/>
      <c r="Q10" s="566"/>
      <c r="R10" s="566"/>
      <c r="S10" s="566"/>
      <c r="T10" s="566"/>
      <c r="U10" s="566" t="s">
        <v>882</v>
      </c>
      <c r="V10" s="566"/>
      <c r="W10" s="566"/>
      <c r="X10" s="566"/>
      <c r="Y10" s="566"/>
      <c r="Z10" s="566"/>
      <c r="AA10" s="566"/>
      <c r="AB10" s="566"/>
      <c r="AC10" s="566"/>
      <c r="AD10" s="566"/>
      <c r="AE10" s="566"/>
      <c r="AF10" s="566"/>
      <c r="AG10" s="566"/>
      <c r="AH10" s="566"/>
      <c r="AI10" s="566"/>
      <c r="AJ10" s="566"/>
      <c r="AK10" s="566"/>
      <c r="AL10" s="566"/>
      <c r="AM10" s="566"/>
      <c r="AN10" s="566"/>
      <c r="AO10" s="567"/>
    </row>
    <row r="11" spans="1:41" ht="33" customHeight="1" thickBot="1">
      <c r="A11" s="568" t="s">
        <v>883</v>
      </c>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row>
    <row r="12" spans="1:41" ht="17.25">
      <c r="A12" s="553" t="s">
        <v>884</v>
      </c>
      <c r="B12" s="543"/>
      <c r="C12" s="543"/>
      <c r="D12" s="543"/>
      <c r="E12" s="543"/>
      <c r="F12" s="543"/>
      <c r="G12" s="543"/>
      <c r="H12" s="543"/>
      <c r="I12" s="543"/>
      <c r="J12" s="543"/>
      <c r="K12" s="543"/>
      <c r="L12" s="543"/>
      <c r="M12" s="543"/>
      <c r="N12" s="543"/>
      <c r="O12" s="543"/>
      <c r="P12" s="543"/>
      <c r="Q12" s="543"/>
      <c r="R12" s="543"/>
      <c r="S12" s="543"/>
      <c r="T12" s="543"/>
      <c r="U12" s="543" t="s">
        <v>885</v>
      </c>
      <c r="V12" s="543"/>
      <c r="W12" s="543"/>
      <c r="X12" s="543"/>
      <c r="Y12" s="543"/>
      <c r="Z12" s="543"/>
      <c r="AA12" s="543"/>
      <c r="AB12" s="543"/>
      <c r="AC12" s="543"/>
      <c r="AD12" s="543"/>
      <c r="AE12" s="543"/>
      <c r="AF12" s="543"/>
      <c r="AG12" s="543"/>
      <c r="AH12" s="543"/>
      <c r="AI12" s="543"/>
      <c r="AJ12" s="543"/>
      <c r="AK12" s="543"/>
      <c r="AL12" s="543"/>
      <c r="AM12" s="543"/>
      <c r="AN12" s="543"/>
      <c r="AO12" s="544"/>
    </row>
    <row r="13" spans="1:41" ht="30" customHeight="1">
      <c r="A13" s="545" t="s">
        <v>886</v>
      </c>
      <c r="B13" s="546"/>
      <c r="C13" s="546"/>
      <c r="D13" s="546"/>
      <c r="E13" s="546"/>
      <c r="F13" s="546"/>
      <c r="G13" s="546"/>
      <c r="H13" s="546"/>
      <c r="I13" s="546"/>
      <c r="J13" s="546"/>
      <c r="K13" s="546"/>
      <c r="L13" s="546"/>
      <c r="M13" s="546"/>
      <c r="N13" s="546"/>
      <c r="O13" s="546"/>
      <c r="P13" s="546"/>
      <c r="Q13" s="546"/>
      <c r="R13" s="546"/>
      <c r="S13" s="546"/>
      <c r="T13" s="546"/>
      <c r="U13" s="546" t="s">
        <v>887</v>
      </c>
      <c r="V13" s="546"/>
      <c r="W13" s="546"/>
      <c r="X13" s="546"/>
      <c r="Y13" s="546"/>
      <c r="Z13" s="546"/>
      <c r="AA13" s="546"/>
      <c r="AB13" s="546"/>
      <c r="AC13" s="546"/>
      <c r="AD13" s="546"/>
      <c r="AE13" s="546"/>
      <c r="AF13" s="546"/>
      <c r="AG13" s="546"/>
      <c r="AH13" s="546"/>
      <c r="AI13" s="546"/>
      <c r="AJ13" s="546"/>
      <c r="AK13" s="546"/>
      <c r="AL13" s="546"/>
      <c r="AM13" s="546"/>
      <c r="AN13" s="546"/>
      <c r="AO13" s="547"/>
    </row>
    <row r="14" spans="1:41" ht="30" customHeight="1" thickBot="1">
      <c r="A14" s="548" t="s">
        <v>888</v>
      </c>
      <c r="B14" s="549"/>
      <c r="C14" s="549"/>
      <c r="D14" s="549"/>
      <c r="E14" s="549"/>
      <c r="F14" s="549"/>
      <c r="G14" s="549"/>
      <c r="H14" s="549"/>
      <c r="I14" s="549"/>
      <c r="J14" s="549"/>
      <c r="K14" s="549"/>
      <c r="L14" s="549"/>
      <c r="M14" s="549"/>
      <c r="N14" s="549"/>
      <c r="O14" s="549"/>
      <c r="P14" s="549"/>
      <c r="Q14" s="549"/>
      <c r="R14" s="549"/>
      <c r="S14" s="549"/>
      <c r="T14" s="549"/>
      <c r="U14" s="549" t="s">
        <v>889</v>
      </c>
      <c r="V14" s="549"/>
      <c r="W14" s="549"/>
      <c r="X14" s="549"/>
      <c r="Y14" s="549"/>
      <c r="Z14" s="549"/>
      <c r="AA14" s="549"/>
      <c r="AB14" s="549"/>
      <c r="AC14" s="549"/>
      <c r="AD14" s="549"/>
      <c r="AE14" s="549"/>
      <c r="AF14" s="549"/>
      <c r="AG14" s="549"/>
      <c r="AH14" s="549"/>
      <c r="AI14" s="549"/>
      <c r="AJ14" s="549"/>
      <c r="AK14" s="549"/>
      <c r="AL14" s="549"/>
      <c r="AM14" s="549"/>
      <c r="AN14" s="549"/>
      <c r="AO14" s="550"/>
    </row>
    <row r="17" spans="1:41" s="437" customFormat="1" ht="66" customHeight="1">
      <c r="A17" s="542" t="s">
        <v>776</v>
      </c>
      <c r="B17" s="542"/>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2"/>
      <c r="AK17" s="542"/>
      <c r="AL17" s="542"/>
      <c r="AM17" s="542"/>
      <c r="AN17" s="542"/>
      <c r="AO17" s="542"/>
    </row>
    <row r="18" spans="1:21" s="437" customFormat="1" ht="14.25">
      <c r="A18" s="449" t="s">
        <v>777</v>
      </c>
      <c r="U18" s="438"/>
    </row>
    <row r="19" s="437" customFormat="1" ht="8.25" customHeight="1" thickBot="1">
      <c r="U19" s="438"/>
    </row>
    <row r="20" spans="1:41" s="437" customFormat="1" ht="14.25">
      <c r="A20" s="534"/>
      <c r="B20" s="535"/>
      <c r="C20" s="535"/>
      <c r="D20" s="535"/>
      <c r="E20" s="535"/>
      <c r="F20" s="535"/>
      <c r="G20" s="535"/>
      <c r="H20" s="535"/>
      <c r="I20" s="535"/>
      <c r="J20" s="535"/>
      <c r="K20" s="535"/>
      <c r="L20" s="535"/>
      <c r="M20" s="535"/>
      <c r="N20" s="535"/>
      <c r="O20" s="535"/>
      <c r="P20" s="535"/>
      <c r="Q20" s="535"/>
      <c r="R20" s="538" t="s">
        <v>778</v>
      </c>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39"/>
    </row>
    <row r="21" spans="1:41" s="437" customFormat="1" ht="14.25">
      <c r="A21" s="536"/>
      <c r="B21" s="537"/>
      <c r="C21" s="537"/>
      <c r="D21" s="537"/>
      <c r="E21" s="537"/>
      <c r="F21" s="537"/>
      <c r="G21" s="537"/>
      <c r="H21" s="537"/>
      <c r="I21" s="537"/>
      <c r="J21" s="537"/>
      <c r="K21" s="537"/>
      <c r="L21" s="537"/>
      <c r="M21" s="537"/>
      <c r="N21" s="537"/>
      <c r="O21" s="537"/>
      <c r="P21" s="537"/>
      <c r="Q21" s="537"/>
      <c r="R21" s="540" t="s">
        <v>779</v>
      </c>
      <c r="S21" s="540"/>
      <c r="T21" s="540"/>
      <c r="U21" s="540"/>
      <c r="V21" s="540"/>
      <c r="W21" s="540"/>
      <c r="X21" s="540"/>
      <c r="Y21" s="540"/>
      <c r="Z21" s="540" t="s">
        <v>780</v>
      </c>
      <c r="AA21" s="540"/>
      <c r="AB21" s="540"/>
      <c r="AC21" s="540"/>
      <c r="AD21" s="540"/>
      <c r="AE21" s="540"/>
      <c r="AF21" s="540"/>
      <c r="AG21" s="540"/>
      <c r="AH21" s="540" t="s">
        <v>781</v>
      </c>
      <c r="AI21" s="540"/>
      <c r="AJ21" s="540"/>
      <c r="AK21" s="540"/>
      <c r="AL21" s="540"/>
      <c r="AM21" s="540"/>
      <c r="AN21" s="540"/>
      <c r="AO21" s="541"/>
    </row>
    <row r="22" spans="1:41" s="437" customFormat="1" ht="14.25">
      <c r="A22" s="522" t="s">
        <v>782</v>
      </c>
      <c r="B22" s="523"/>
      <c r="C22" s="523"/>
      <c r="D22" s="523"/>
      <c r="E22" s="523"/>
      <c r="F22" s="523"/>
      <c r="G22" s="523"/>
      <c r="H22" s="524"/>
      <c r="I22" s="521" t="s">
        <v>783</v>
      </c>
      <c r="J22" s="521"/>
      <c r="K22" s="521"/>
      <c r="L22" s="521"/>
      <c r="M22" s="521"/>
      <c r="N22" s="521"/>
      <c r="O22" s="521"/>
      <c r="P22" s="521"/>
      <c r="Q22" s="521"/>
      <c r="R22" s="516" t="s">
        <v>784</v>
      </c>
      <c r="S22" s="516"/>
      <c r="T22" s="516"/>
      <c r="U22" s="516"/>
      <c r="V22" s="516"/>
      <c r="W22" s="516"/>
      <c r="X22" s="516"/>
      <c r="Y22" s="516"/>
      <c r="Z22" s="516" t="s">
        <v>784</v>
      </c>
      <c r="AA22" s="516"/>
      <c r="AB22" s="516"/>
      <c r="AC22" s="516"/>
      <c r="AD22" s="516"/>
      <c r="AE22" s="516"/>
      <c r="AF22" s="516"/>
      <c r="AG22" s="516"/>
      <c r="AH22" s="532" t="s">
        <v>785</v>
      </c>
      <c r="AI22" s="532"/>
      <c r="AJ22" s="532"/>
      <c r="AK22" s="532"/>
      <c r="AL22" s="532"/>
      <c r="AM22" s="532"/>
      <c r="AN22" s="532"/>
      <c r="AO22" s="533"/>
    </row>
    <row r="23" spans="1:41" s="437" customFormat="1" ht="14.25">
      <c r="A23" s="525"/>
      <c r="B23" s="526"/>
      <c r="C23" s="526"/>
      <c r="D23" s="526"/>
      <c r="E23" s="526"/>
      <c r="F23" s="526"/>
      <c r="G23" s="526"/>
      <c r="H23" s="527"/>
      <c r="I23" s="521" t="s">
        <v>786</v>
      </c>
      <c r="J23" s="521"/>
      <c r="K23" s="521"/>
      <c r="L23" s="521"/>
      <c r="M23" s="521"/>
      <c r="N23" s="521"/>
      <c r="O23" s="521"/>
      <c r="P23" s="521"/>
      <c r="Q23" s="521"/>
      <c r="R23" s="516" t="s">
        <v>784</v>
      </c>
      <c r="S23" s="516"/>
      <c r="T23" s="516"/>
      <c r="U23" s="516"/>
      <c r="V23" s="516"/>
      <c r="W23" s="516"/>
      <c r="X23" s="516"/>
      <c r="Y23" s="516"/>
      <c r="Z23" s="516" t="s">
        <v>784</v>
      </c>
      <c r="AA23" s="516"/>
      <c r="AB23" s="516"/>
      <c r="AC23" s="516"/>
      <c r="AD23" s="516"/>
      <c r="AE23" s="516"/>
      <c r="AF23" s="516"/>
      <c r="AG23" s="516"/>
      <c r="AH23" s="532" t="s">
        <v>785</v>
      </c>
      <c r="AI23" s="532"/>
      <c r="AJ23" s="532"/>
      <c r="AK23" s="532"/>
      <c r="AL23" s="532"/>
      <c r="AM23" s="532"/>
      <c r="AN23" s="532"/>
      <c r="AO23" s="533"/>
    </row>
    <row r="24" spans="1:41" s="437" customFormat="1" ht="15" thickBot="1">
      <c r="A24" s="528"/>
      <c r="B24" s="529"/>
      <c r="C24" s="529"/>
      <c r="D24" s="529"/>
      <c r="E24" s="529"/>
      <c r="F24" s="529"/>
      <c r="G24" s="529"/>
      <c r="H24" s="530"/>
      <c r="I24" s="531" t="s">
        <v>787</v>
      </c>
      <c r="J24" s="531"/>
      <c r="K24" s="531"/>
      <c r="L24" s="531"/>
      <c r="M24" s="531"/>
      <c r="N24" s="531"/>
      <c r="O24" s="531"/>
      <c r="P24" s="531"/>
      <c r="Q24" s="531"/>
      <c r="R24" s="518" t="s">
        <v>784</v>
      </c>
      <c r="S24" s="518"/>
      <c r="T24" s="518"/>
      <c r="U24" s="518"/>
      <c r="V24" s="518"/>
      <c r="W24" s="518"/>
      <c r="X24" s="518"/>
      <c r="Y24" s="518"/>
      <c r="Z24" s="518" t="s">
        <v>784</v>
      </c>
      <c r="AA24" s="518"/>
      <c r="AB24" s="518"/>
      <c r="AC24" s="518"/>
      <c r="AD24" s="518"/>
      <c r="AE24" s="518"/>
      <c r="AF24" s="518"/>
      <c r="AG24" s="518"/>
      <c r="AH24" s="518" t="s">
        <v>784</v>
      </c>
      <c r="AI24" s="518"/>
      <c r="AJ24" s="518"/>
      <c r="AK24" s="518"/>
      <c r="AL24" s="518"/>
      <c r="AM24" s="518"/>
      <c r="AN24" s="518"/>
      <c r="AO24" s="519"/>
    </row>
    <row r="25" spans="9:21" s="437" customFormat="1" ht="14.25">
      <c r="I25" s="449" t="s">
        <v>788</v>
      </c>
      <c r="U25" s="438"/>
    </row>
    <row r="26" spans="1:21" s="437" customFormat="1" ht="14.25">
      <c r="A26" s="449" t="s">
        <v>789</v>
      </c>
      <c r="U26" s="438"/>
    </row>
    <row r="27" spans="1:41" s="437" customFormat="1" ht="43.5" customHeight="1">
      <c r="A27" s="520" t="s">
        <v>790</v>
      </c>
      <c r="B27" s="520"/>
      <c r="C27" s="520"/>
      <c r="D27" s="520"/>
      <c r="E27" s="520"/>
      <c r="F27" s="520"/>
      <c r="G27" s="520"/>
      <c r="H27" s="520"/>
      <c r="I27" s="520"/>
      <c r="J27" s="520"/>
      <c r="K27" s="520"/>
      <c r="L27" s="520"/>
      <c r="M27" s="520"/>
      <c r="N27" s="520"/>
      <c r="O27" s="520"/>
      <c r="P27" s="520"/>
      <c r="Q27" s="520"/>
      <c r="R27" s="521" t="s">
        <v>791</v>
      </c>
      <c r="S27" s="521"/>
      <c r="T27" s="521"/>
      <c r="U27" s="521"/>
      <c r="V27" s="521" t="s">
        <v>792</v>
      </c>
      <c r="W27" s="521"/>
      <c r="X27" s="521"/>
      <c r="Y27" s="521"/>
      <c r="Z27" s="520" t="s">
        <v>793</v>
      </c>
      <c r="AA27" s="521"/>
      <c r="AB27" s="521"/>
      <c r="AC27" s="521"/>
      <c r="AD27" s="521"/>
      <c r="AE27" s="521"/>
      <c r="AF27" s="521"/>
      <c r="AG27" s="521"/>
      <c r="AH27" s="520" t="s">
        <v>794</v>
      </c>
      <c r="AI27" s="521"/>
      <c r="AJ27" s="521"/>
      <c r="AK27" s="521"/>
      <c r="AL27" s="521"/>
      <c r="AM27" s="521"/>
      <c r="AN27" s="521"/>
      <c r="AO27" s="521"/>
    </row>
    <row r="28" spans="1:41" s="437" customFormat="1" ht="14.25">
      <c r="A28" s="517" t="s">
        <v>795</v>
      </c>
      <c r="B28" s="517"/>
      <c r="C28" s="517"/>
      <c r="D28" s="517"/>
      <c r="E28" s="517"/>
      <c r="F28" s="517"/>
      <c r="G28" s="517"/>
      <c r="H28" s="517"/>
      <c r="I28" s="517"/>
      <c r="J28" s="517"/>
      <c r="K28" s="517"/>
      <c r="L28" s="517"/>
      <c r="M28" s="517"/>
      <c r="N28" s="517"/>
      <c r="O28" s="517"/>
      <c r="P28" s="517"/>
      <c r="Q28" s="517"/>
      <c r="R28" s="516" t="s">
        <v>796</v>
      </c>
      <c r="S28" s="516"/>
      <c r="T28" s="516"/>
      <c r="U28" s="516"/>
      <c r="V28" s="516" t="s">
        <v>797</v>
      </c>
      <c r="W28" s="516"/>
      <c r="X28" s="516"/>
      <c r="Y28" s="516"/>
      <c r="Z28" s="516" t="s">
        <v>798</v>
      </c>
      <c r="AA28" s="516"/>
      <c r="AB28" s="516"/>
      <c r="AC28" s="516"/>
      <c r="AD28" s="516"/>
      <c r="AE28" s="516"/>
      <c r="AF28" s="516"/>
      <c r="AG28" s="516"/>
      <c r="AH28" s="516" t="s">
        <v>799</v>
      </c>
      <c r="AI28" s="516"/>
      <c r="AJ28" s="516"/>
      <c r="AK28" s="516"/>
      <c r="AL28" s="516"/>
      <c r="AM28" s="516"/>
      <c r="AN28" s="516"/>
      <c r="AO28" s="516"/>
    </row>
    <row r="29" spans="1:41" s="437" customFormat="1" ht="14.25">
      <c r="A29" s="517"/>
      <c r="B29" s="517"/>
      <c r="C29" s="517"/>
      <c r="D29" s="517"/>
      <c r="E29" s="517"/>
      <c r="F29" s="517"/>
      <c r="G29" s="517"/>
      <c r="H29" s="517"/>
      <c r="I29" s="517"/>
      <c r="J29" s="517"/>
      <c r="K29" s="517"/>
      <c r="L29" s="517"/>
      <c r="M29" s="517"/>
      <c r="N29" s="517"/>
      <c r="O29" s="517"/>
      <c r="P29" s="517"/>
      <c r="Q29" s="517"/>
      <c r="R29" s="516"/>
      <c r="S29" s="516"/>
      <c r="T29" s="516"/>
      <c r="U29" s="516"/>
      <c r="V29" s="516" t="s">
        <v>800</v>
      </c>
      <c r="W29" s="516"/>
      <c r="X29" s="516"/>
      <c r="Y29" s="516"/>
      <c r="Z29" s="516" t="s">
        <v>801</v>
      </c>
      <c r="AA29" s="516"/>
      <c r="AB29" s="516"/>
      <c r="AC29" s="516"/>
      <c r="AD29" s="516"/>
      <c r="AE29" s="516"/>
      <c r="AF29" s="516"/>
      <c r="AG29" s="516"/>
      <c r="AH29" s="516" t="s">
        <v>802</v>
      </c>
      <c r="AI29" s="516"/>
      <c r="AJ29" s="516"/>
      <c r="AK29" s="516"/>
      <c r="AL29" s="516"/>
      <c r="AM29" s="516"/>
      <c r="AN29" s="516"/>
      <c r="AO29" s="516"/>
    </row>
    <row r="30" spans="1:41" s="437" customFormat="1" ht="14.25">
      <c r="A30" s="517"/>
      <c r="B30" s="517"/>
      <c r="C30" s="517"/>
      <c r="D30" s="517"/>
      <c r="E30" s="517"/>
      <c r="F30" s="517"/>
      <c r="G30" s="517"/>
      <c r="H30" s="517"/>
      <c r="I30" s="517"/>
      <c r="J30" s="517"/>
      <c r="K30" s="517"/>
      <c r="L30" s="517"/>
      <c r="M30" s="517"/>
      <c r="N30" s="517"/>
      <c r="O30" s="517"/>
      <c r="P30" s="517"/>
      <c r="Q30" s="517"/>
      <c r="R30" s="516" t="s">
        <v>803</v>
      </c>
      <c r="S30" s="516"/>
      <c r="T30" s="516"/>
      <c r="U30" s="516"/>
      <c r="V30" s="516" t="s">
        <v>797</v>
      </c>
      <c r="W30" s="516"/>
      <c r="X30" s="516"/>
      <c r="Y30" s="516"/>
      <c r="Z30" s="516" t="s">
        <v>798</v>
      </c>
      <c r="AA30" s="516"/>
      <c r="AB30" s="516"/>
      <c r="AC30" s="516"/>
      <c r="AD30" s="516"/>
      <c r="AE30" s="516"/>
      <c r="AF30" s="516"/>
      <c r="AG30" s="516"/>
      <c r="AH30" s="516" t="s">
        <v>804</v>
      </c>
      <c r="AI30" s="516"/>
      <c r="AJ30" s="516"/>
      <c r="AK30" s="516"/>
      <c r="AL30" s="516"/>
      <c r="AM30" s="516"/>
      <c r="AN30" s="516"/>
      <c r="AO30" s="516"/>
    </row>
    <row r="31" spans="1:41" s="437" customFormat="1" ht="14.25">
      <c r="A31" s="517"/>
      <c r="B31" s="517"/>
      <c r="C31" s="517"/>
      <c r="D31" s="517"/>
      <c r="E31" s="517"/>
      <c r="F31" s="517"/>
      <c r="G31" s="517"/>
      <c r="H31" s="517"/>
      <c r="I31" s="517"/>
      <c r="J31" s="517"/>
      <c r="K31" s="517"/>
      <c r="L31" s="517"/>
      <c r="M31" s="517"/>
      <c r="N31" s="517"/>
      <c r="O31" s="517"/>
      <c r="P31" s="517"/>
      <c r="Q31" s="517"/>
      <c r="R31" s="516"/>
      <c r="S31" s="516"/>
      <c r="T31" s="516"/>
      <c r="U31" s="516"/>
      <c r="V31" s="516" t="s">
        <v>800</v>
      </c>
      <c r="W31" s="516"/>
      <c r="X31" s="516"/>
      <c r="Y31" s="516"/>
      <c r="Z31" s="516" t="s">
        <v>801</v>
      </c>
      <c r="AA31" s="516"/>
      <c r="AB31" s="516"/>
      <c r="AC31" s="516"/>
      <c r="AD31" s="516"/>
      <c r="AE31" s="516"/>
      <c r="AF31" s="516"/>
      <c r="AG31" s="516"/>
      <c r="AH31" s="516" t="s">
        <v>805</v>
      </c>
      <c r="AI31" s="516"/>
      <c r="AJ31" s="516"/>
      <c r="AK31" s="516"/>
      <c r="AL31" s="516"/>
      <c r="AM31" s="516"/>
      <c r="AN31" s="516"/>
      <c r="AO31" s="516"/>
    </row>
    <row r="32" spans="1:41" s="437" customFormat="1" ht="42" customHeight="1">
      <c r="A32" s="517" t="s">
        <v>806</v>
      </c>
      <c r="B32" s="516"/>
      <c r="C32" s="516"/>
      <c r="D32" s="516"/>
      <c r="E32" s="516"/>
      <c r="F32" s="516"/>
      <c r="G32" s="516"/>
      <c r="H32" s="516"/>
      <c r="I32" s="516"/>
      <c r="J32" s="516"/>
      <c r="K32" s="516"/>
      <c r="L32" s="516"/>
      <c r="M32" s="516"/>
      <c r="N32" s="516"/>
      <c r="O32" s="516"/>
      <c r="P32" s="516"/>
      <c r="Q32" s="516"/>
      <c r="R32" s="516" t="s">
        <v>807</v>
      </c>
      <c r="S32" s="516"/>
      <c r="T32" s="516"/>
      <c r="U32" s="516"/>
      <c r="V32" s="516" t="s">
        <v>797</v>
      </c>
      <c r="W32" s="516"/>
      <c r="X32" s="516"/>
      <c r="Y32" s="516"/>
      <c r="Z32" s="516" t="s">
        <v>798</v>
      </c>
      <c r="AA32" s="516"/>
      <c r="AB32" s="516"/>
      <c r="AC32" s="516"/>
      <c r="AD32" s="516"/>
      <c r="AE32" s="516"/>
      <c r="AF32" s="516"/>
      <c r="AG32" s="516"/>
      <c r="AH32" s="516" t="s">
        <v>808</v>
      </c>
      <c r="AI32" s="516"/>
      <c r="AJ32" s="516"/>
      <c r="AK32" s="516"/>
      <c r="AL32" s="516"/>
      <c r="AM32" s="516"/>
      <c r="AN32" s="516"/>
      <c r="AO32" s="516"/>
    </row>
  </sheetData>
  <sheetProtection password="CACF" sheet="1" objects="1" scenarios="1" selectLockedCells="1" selectUnlockedCells="1"/>
  <mergeCells count="59">
    <mergeCell ref="A9:T9"/>
    <mergeCell ref="A12:T12"/>
    <mergeCell ref="U9:AO9"/>
    <mergeCell ref="A1:AO2"/>
    <mergeCell ref="U8:AO8"/>
    <mergeCell ref="A8:T8"/>
    <mergeCell ref="A4:AO4"/>
    <mergeCell ref="U10:AO10"/>
    <mergeCell ref="A11:AO11"/>
    <mergeCell ref="A10:T10"/>
    <mergeCell ref="A17:AO17"/>
    <mergeCell ref="U12:AO12"/>
    <mergeCell ref="A13:T13"/>
    <mergeCell ref="U13:AO13"/>
    <mergeCell ref="A14:T14"/>
    <mergeCell ref="U14:AO14"/>
    <mergeCell ref="A20:Q21"/>
    <mergeCell ref="R20:AO20"/>
    <mergeCell ref="R21:Y21"/>
    <mergeCell ref="Z21:AG21"/>
    <mergeCell ref="AH21:AO21"/>
    <mergeCell ref="AH22:AO22"/>
    <mergeCell ref="I23:Q23"/>
    <mergeCell ref="R23:Y23"/>
    <mergeCell ref="Z23:AG23"/>
    <mergeCell ref="AH23:AO23"/>
    <mergeCell ref="I22:Q22"/>
    <mergeCell ref="R22:Y22"/>
    <mergeCell ref="Z22:AG22"/>
    <mergeCell ref="AH24:AO24"/>
    <mergeCell ref="A27:Q27"/>
    <mergeCell ref="R27:U27"/>
    <mergeCell ref="V27:Y27"/>
    <mergeCell ref="Z27:AG27"/>
    <mergeCell ref="AH27:AO27"/>
    <mergeCell ref="A22:H24"/>
    <mergeCell ref="I24:Q24"/>
    <mergeCell ref="R24:Y24"/>
    <mergeCell ref="Z24:AG24"/>
    <mergeCell ref="AH28:AO28"/>
    <mergeCell ref="V29:Y29"/>
    <mergeCell ref="Z29:AG29"/>
    <mergeCell ref="AH29:AO29"/>
    <mergeCell ref="A28:Q31"/>
    <mergeCell ref="R28:U29"/>
    <mergeCell ref="V28:Y28"/>
    <mergeCell ref="Z28:AG28"/>
    <mergeCell ref="R30:U31"/>
    <mergeCell ref="V30:Y30"/>
    <mergeCell ref="AH32:AO32"/>
    <mergeCell ref="A32:Q32"/>
    <mergeCell ref="R32:U32"/>
    <mergeCell ref="V32:Y32"/>
    <mergeCell ref="Z32:AG32"/>
    <mergeCell ref="AH30:AO30"/>
    <mergeCell ref="V31:Y31"/>
    <mergeCell ref="Z31:AG31"/>
    <mergeCell ref="AH31:AO31"/>
    <mergeCell ref="Z30:AG30"/>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&amp;RFAX:0120-435-230</oddHeader>
    <oddFooter>&amp;C&amp;P/&amp;N</oddFooter>
  </headerFooter>
</worksheet>
</file>

<file path=xl/worksheets/sheet2.xml><?xml version="1.0" encoding="utf-8"?>
<worksheet xmlns="http://schemas.openxmlformats.org/spreadsheetml/2006/main" xmlns:r="http://schemas.openxmlformats.org/officeDocument/2006/relationships">
  <sheetPr codeName="Sheet2"/>
  <dimension ref="A1:AX54"/>
  <sheetViews>
    <sheetView showGridLines="0" tabSelected="1" zoomScaleSheetLayoutView="100" zoomScalePageLayoutView="0" workbookViewId="0" topLeftCell="A1">
      <selection activeCell="AJ3" sqref="AJ3:AR3"/>
    </sheetView>
  </sheetViews>
  <sheetFormatPr defaultColWidth="2.625" defaultRowHeight="13.5"/>
  <cols>
    <col min="1" max="46" width="2.625" style="5" customWidth="1"/>
    <col min="47" max="47" width="5.375" style="236" hidden="1" customWidth="1"/>
    <col min="48" max="16384" width="2.625" style="5" customWidth="1"/>
  </cols>
  <sheetData>
    <row r="1" spans="1:47" s="3" customFormat="1" ht="30" customHeight="1">
      <c r="A1" s="609" t="s">
        <v>767</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U1" s="231"/>
    </row>
    <row r="2" s="3" customFormat="1" ht="4.5" customHeight="1">
      <c r="AU2" s="231"/>
    </row>
    <row r="3" spans="1:47" s="3" customFormat="1" ht="22.5" customHeight="1">
      <c r="A3" s="616" t="s">
        <v>853</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5"/>
      <c r="AE3" s="612" t="s">
        <v>45</v>
      </c>
      <c r="AF3" s="612"/>
      <c r="AG3" s="612"/>
      <c r="AH3" s="612"/>
      <c r="AI3" s="612"/>
      <c r="AJ3" s="611"/>
      <c r="AK3" s="611"/>
      <c r="AL3" s="611"/>
      <c r="AM3" s="611"/>
      <c r="AN3" s="611"/>
      <c r="AO3" s="611"/>
      <c r="AP3" s="611"/>
      <c r="AQ3" s="611"/>
      <c r="AR3" s="611"/>
      <c r="AU3" s="231"/>
    </row>
    <row r="4" spans="1:47" s="3" customFormat="1" ht="22.5" customHeight="1">
      <c r="A4" s="616"/>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5"/>
      <c r="AE4" s="612" t="s">
        <v>46</v>
      </c>
      <c r="AF4" s="612"/>
      <c r="AG4" s="612"/>
      <c r="AH4" s="612"/>
      <c r="AI4" s="612"/>
      <c r="AJ4" s="613"/>
      <c r="AK4" s="613"/>
      <c r="AL4" s="613"/>
      <c r="AM4" s="613"/>
      <c r="AN4" s="613"/>
      <c r="AO4" s="613"/>
      <c r="AP4" s="613"/>
      <c r="AQ4" s="613"/>
      <c r="AR4" s="613"/>
      <c r="AU4" s="231"/>
    </row>
    <row r="5" spans="1:47" s="3" customFormat="1" ht="22.5" customHeight="1">
      <c r="A5" s="616"/>
      <c r="B5" s="616"/>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
      <c r="AE5" s="614" t="s">
        <v>47</v>
      </c>
      <c r="AF5" s="614"/>
      <c r="AG5" s="614"/>
      <c r="AH5" s="614"/>
      <c r="AI5" s="614"/>
      <c r="AJ5" s="615"/>
      <c r="AK5" s="615"/>
      <c r="AL5" s="615"/>
      <c r="AM5" s="615"/>
      <c r="AN5" s="615"/>
      <c r="AO5" s="615"/>
      <c r="AP5" s="615"/>
      <c r="AQ5" s="615"/>
      <c r="AR5" s="615"/>
      <c r="AU5" s="231"/>
    </row>
    <row r="6" spans="1:47" s="8" customFormat="1" ht="4.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U6" s="226"/>
    </row>
    <row r="7" spans="1:47" s="3" customFormat="1" ht="15" thickBot="1">
      <c r="A7" s="120" t="s">
        <v>180</v>
      </c>
      <c r="B7" s="9"/>
      <c r="C7" s="9"/>
      <c r="D7" s="9"/>
      <c r="E7" s="9"/>
      <c r="F7" s="9"/>
      <c r="G7" s="9"/>
      <c r="H7" s="9"/>
      <c r="I7" s="9"/>
      <c r="J7" s="10"/>
      <c r="K7" s="10"/>
      <c r="L7" s="10"/>
      <c r="M7" s="10"/>
      <c r="N7" s="10"/>
      <c r="O7" s="10"/>
      <c r="P7" s="10"/>
      <c r="Q7" s="10"/>
      <c r="R7" s="10"/>
      <c r="S7" s="10"/>
      <c r="T7" s="10"/>
      <c r="U7" s="10"/>
      <c r="V7" s="10"/>
      <c r="W7" s="11"/>
      <c r="X7" s="12"/>
      <c r="Y7" s="12"/>
      <c r="Z7" s="12"/>
      <c r="AA7" s="12"/>
      <c r="AB7" s="12"/>
      <c r="AC7" s="12"/>
      <c r="AD7" s="12"/>
      <c r="AE7" s="12"/>
      <c r="AF7" s="12"/>
      <c r="AG7" s="12"/>
      <c r="AH7" s="12"/>
      <c r="AI7" s="12"/>
      <c r="AJ7" s="12"/>
      <c r="AK7" s="12"/>
      <c r="AL7" s="12"/>
      <c r="AM7" s="12"/>
      <c r="AN7" s="12"/>
      <c r="AO7" s="12"/>
      <c r="AP7" s="12"/>
      <c r="AQ7" s="12"/>
      <c r="AR7" s="12"/>
      <c r="AU7" s="231"/>
    </row>
    <row r="8" spans="1:47" s="3" customFormat="1" ht="30" customHeight="1" thickBot="1">
      <c r="A8" s="622" t="s">
        <v>34</v>
      </c>
      <c r="B8" s="623"/>
      <c r="C8" s="623"/>
      <c r="D8" s="623"/>
      <c r="E8" s="623"/>
      <c r="F8" s="623"/>
      <c r="G8" s="623"/>
      <c r="H8" s="623"/>
      <c r="I8" s="624"/>
      <c r="J8" s="620"/>
      <c r="K8" s="621"/>
      <c r="L8" s="621"/>
      <c r="M8" s="621"/>
      <c r="N8" s="621"/>
      <c r="O8" s="621"/>
      <c r="P8" s="621"/>
      <c r="Q8" s="621"/>
      <c r="R8" s="621"/>
      <c r="S8" s="621"/>
      <c r="T8" s="621"/>
      <c r="U8" s="621"/>
      <c r="V8" s="621"/>
      <c r="W8" s="622" t="s">
        <v>20</v>
      </c>
      <c r="X8" s="623"/>
      <c r="Y8" s="623"/>
      <c r="Z8" s="623"/>
      <c r="AA8" s="623"/>
      <c r="AB8" s="623"/>
      <c r="AC8" s="623"/>
      <c r="AD8" s="623"/>
      <c r="AE8" s="624"/>
      <c r="AF8" s="620"/>
      <c r="AG8" s="621"/>
      <c r="AH8" s="621"/>
      <c r="AI8" s="621"/>
      <c r="AJ8" s="621"/>
      <c r="AK8" s="621"/>
      <c r="AL8" s="621"/>
      <c r="AM8" s="621"/>
      <c r="AN8" s="621"/>
      <c r="AO8" s="621"/>
      <c r="AP8" s="621"/>
      <c r="AQ8" s="621"/>
      <c r="AR8" s="625"/>
      <c r="AU8" s="231"/>
    </row>
    <row r="9" spans="1:47" s="14" customFormat="1" ht="21" customHeight="1" thickBot="1">
      <c r="A9" s="13"/>
      <c r="B9" s="13"/>
      <c r="C9" s="13"/>
      <c r="D9" s="13"/>
      <c r="E9" s="13"/>
      <c r="F9" s="13"/>
      <c r="G9" s="13"/>
      <c r="H9" s="13"/>
      <c r="I9" s="13"/>
      <c r="J9" s="121"/>
      <c r="K9" s="13"/>
      <c r="L9" s="13"/>
      <c r="M9" s="13"/>
      <c r="N9" s="13"/>
      <c r="O9" s="13"/>
      <c r="P9" s="13"/>
      <c r="Q9" s="13"/>
      <c r="R9" s="13"/>
      <c r="S9" s="13"/>
      <c r="T9" s="13"/>
      <c r="U9" s="13"/>
      <c r="V9" s="13"/>
      <c r="W9" s="626" t="s">
        <v>690</v>
      </c>
      <c r="X9" s="627"/>
      <c r="Y9" s="627"/>
      <c r="Z9" s="627"/>
      <c r="AA9" s="627"/>
      <c r="AB9" s="627"/>
      <c r="AC9" s="627"/>
      <c r="AD9" s="627"/>
      <c r="AE9" s="627"/>
      <c r="AF9" s="627"/>
      <c r="AG9" s="627"/>
      <c r="AH9" s="627"/>
      <c r="AI9" s="627"/>
      <c r="AJ9" s="627"/>
      <c r="AK9" s="627"/>
      <c r="AL9" s="627"/>
      <c r="AM9" s="627"/>
      <c r="AN9" s="627"/>
      <c r="AO9" s="627"/>
      <c r="AP9" s="627"/>
      <c r="AQ9" s="627"/>
      <c r="AR9" s="627"/>
      <c r="AU9" s="232"/>
    </row>
    <row r="10" spans="1:47" s="15" customFormat="1" ht="20.25" customHeight="1">
      <c r="A10" s="250" t="s">
        <v>66</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2"/>
      <c r="AU10" s="233"/>
    </row>
    <row r="11" spans="1:47" s="8" customFormat="1" ht="5.25" customHeight="1">
      <c r="A11" s="253"/>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5"/>
      <c r="AF11" s="255"/>
      <c r="AG11" s="255"/>
      <c r="AH11" s="255"/>
      <c r="AI11" s="255"/>
      <c r="AJ11" s="255"/>
      <c r="AK11" s="255"/>
      <c r="AL11" s="255"/>
      <c r="AM11" s="255"/>
      <c r="AN11" s="255"/>
      <c r="AO11" s="255"/>
      <c r="AP11" s="255"/>
      <c r="AQ11" s="255"/>
      <c r="AR11" s="256"/>
      <c r="AU11" s="226"/>
    </row>
    <row r="12" spans="1:47" s="8" customFormat="1" ht="13.5" customHeight="1">
      <c r="A12" s="257"/>
      <c r="B12" s="258" t="s">
        <v>691</v>
      </c>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6"/>
      <c r="AU12" s="226"/>
    </row>
    <row r="13" spans="1:47" s="8" customFormat="1" ht="11.25" customHeight="1">
      <c r="A13" s="259"/>
      <c r="B13" s="260" t="s">
        <v>177</v>
      </c>
      <c r="C13" s="617" t="s">
        <v>178</v>
      </c>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255"/>
      <c r="AR13" s="256"/>
      <c r="AU13" s="226"/>
    </row>
    <row r="14" spans="1:47" s="8" customFormat="1" ht="13.5" customHeight="1">
      <c r="A14" s="259"/>
      <c r="B14" s="255"/>
      <c r="C14" s="617"/>
      <c r="D14" s="617"/>
      <c r="E14" s="617"/>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255"/>
      <c r="AR14" s="256"/>
      <c r="AU14" s="226"/>
    </row>
    <row r="15" spans="1:47" s="8" customFormat="1" ht="11.25" customHeight="1">
      <c r="A15" s="259"/>
      <c r="B15" s="260" t="s">
        <v>177</v>
      </c>
      <c r="C15" s="617" t="s">
        <v>179</v>
      </c>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255"/>
      <c r="AR15" s="256"/>
      <c r="AU15" s="226"/>
    </row>
    <row r="16" spans="1:47" s="15" customFormat="1" ht="13.5" customHeight="1" thickBot="1">
      <c r="A16" s="261"/>
      <c r="B16" s="137"/>
      <c r="C16" s="617"/>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137"/>
      <c r="AR16" s="262"/>
      <c r="AU16" s="233"/>
    </row>
    <row r="17" spans="1:47" s="16" customFormat="1" ht="13.5" customHeight="1" thickBot="1">
      <c r="A17" s="263"/>
      <c r="B17" s="264"/>
      <c r="C17" s="265"/>
      <c r="D17" s="265"/>
      <c r="E17" s="265"/>
      <c r="F17" s="265"/>
      <c r="G17" s="265"/>
      <c r="H17" s="265"/>
      <c r="I17" s="265"/>
      <c r="J17" s="265"/>
      <c r="K17" s="265"/>
      <c r="L17" s="265"/>
      <c r="M17" s="266" t="s">
        <v>64</v>
      </c>
      <c r="N17" s="267"/>
      <c r="O17" s="264"/>
      <c r="P17" s="267"/>
      <c r="Q17" s="267"/>
      <c r="R17" s="267"/>
      <c r="S17" s="267"/>
      <c r="T17" s="267"/>
      <c r="U17" s="267"/>
      <c r="V17" s="267"/>
      <c r="W17" s="371" t="s">
        <v>692</v>
      </c>
      <c r="X17" s="255"/>
      <c r="Y17" s="269"/>
      <c r="Z17" s="269"/>
      <c r="AA17" s="269"/>
      <c r="AB17" s="269"/>
      <c r="AC17" s="269"/>
      <c r="AD17" s="269"/>
      <c r="AE17" s="269"/>
      <c r="AF17" s="269"/>
      <c r="AG17" s="269"/>
      <c r="AH17" s="269"/>
      <c r="AI17" s="269"/>
      <c r="AJ17" s="269"/>
      <c r="AK17" s="269"/>
      <c r="AL17" s="269"/>
      <c r="AM17" s="269"/>
      <c r="AN17" s="269"/>
      <c r="AO17" s="155"/>
      <c r="AP17" s="156"/>
      <c r="AQ17" s="157"/>
      <c r="AR17" s="270"/>
      <c r="AU17" s="234"/>
    </row>
    <row r="18" spans="1:47" s="16" customFormat="1" ht="13.5" customHeight="1">
      <c r="A18" s="271" t="s">
        <v>181</v>
      </c>
      <c r="B18" s="619" t="s">
        <v>182</v>
      </c>
      <c r="C18" s="619"/>
      <c r="D18" s="619"/>
      <c r="E18" s="619"/>
      <c r="F18" s="619"/>
      <c r="G18" s="619"/>
      <c r="H18" s="619"/>
      <c r="I18" s="619"/>
      <c r="J18" s="619"/>
      <c r="K18" s="619"/>
      <c r="L18" s="619"/>
      <c r="M18" s="272" t="s">
        <v>63</v>
      </c>
      <c r="N18" s="267"/>
      <c r="O18" s="264"/>
      <c r="P18" s="267"/>
      <c r="Q18" s="267"/>
      <c r="R18" s="267"/>
      <c r="S18" s="267"/>
      <c r="T18" s="368"/>
      <c r="U18" s="368"/>
      <c r="V18" s="369"/>
      <c r="W18" s="370"/>
      <c r="X18" s="655" t="s">
        <v>67</v>
      </c>
      <c r="Y18" s="628"/>
      <c r="Z18" s="629"/>
      <c r="AA18" s="629"/>
      <c r="AB18" s="629"/>
      <c r="AC18" s="629"/>
      <c r="AD18" s="629"/>
      <c r="AE18" s="629"/>
      <c r="AF18" s="629"/>
      <c r="AG18" s="630"/>
      <c r="AH18" s="618" t="s">
        <v>68</v>
      </c>
      <c r="AI18" s="269"/>
      <c r="AJ18" s="269"/>
      <c r="AK18" s="269"/>
      <c r="AL18" s="269"/>
      <c r="AM18" s="269"/>
      <c r="AN18" s="269"/>
      <c r="AO18" s="165"/>
      <c r="AP18" s="164"/>
      <c r="AQ18" s="166"/>
      <c r="AR18" s="270"/>
      <c r="AU18" s="234"/>
    </row>
    <row r="19" spans="1:47" s="16" customFormat="1" ht="13.5" customHeight="1" thickBot="1">
      <c r="A19" s="273"/>
      <c r="B19" s="619"/>
      <c r="C19" s="619"/>
      <c r="D19" s="619"/>
      <c r="E19" s="619"/>
      <c r="F19" s="619"/>
      <c r="G19" s="619"/>
      <c r="H19" s="619"/>
      <c r="I19" s="619"/>
      <c r="J19" s="619"/>
      <c r="K19" s="619"/>
      <c r="L19" s="619"/>
      <c r="M19" s="267"/>
      <c r="N19" s="267"/>
      <c r="O19" s="267"/>
      <c r="P19" s="267"/>
      <c r="Q19" s="267"/>
      <c r="R19" s="267"/>
      <c r="S19" s="267"/>
      <c r="T19" s="372"/>
      <c r="U19" s="372"/>
      <c r="V19" s="372"/>
      <c r="W19" s="373"/>
      <c r="X19" s="656"/>
      <c r="Y19" s="631"/>
      <c r="Z19" s="632"/>
      <c r="AA19" s="632"/>
      <c r="AB19" s="632"/>
      <c r="AC19" s="632"/>
      <c r="AD19" s="632"/>
      <c r="AE19" s="632"/>
      <c r="AF19" s="632"/>
      <c r="AG19" s="633"/>
      <c r="AH19" s="618"/>
      <c r="AI19" s="269"/>
      <c r="AJ19" s="269"/>
      <c r="AK19" s="269"/>
      <c r="AL19" s="269"/>
      <c r="AM19" s="269"/>
      <c r="AN19" s="269"/>
      <c r="AO19" s="167"/>
      <c r="AP19" s="159"/>
      <c r="AQ19" s="160"/>
      <c r="AR19" s="270"/>
      <c r="AU19" s="234"/>
    </row>
    <row r="20" spans="1:47" s="16" customFormat="1" ht="13.5" customHeight="1">
      <c r="A20" s="273"/>
      <c r="B20" s="619"/>
      <c r="C20" s="619"/>
      <c r="D20" s="619"/>
      <c r="E20" s="619"/>
      <c r="F20" s="619"/>
      <c r="G20" s="619"/>
      <c r="H20" s="619"/>
      <c r="I20" s="619"/>
      <c r="J20" s="619"/>
      <c r="K20" s="619"/>
      <c r="L20" s="619"/>
      <c r="M20" s="267"/>
      <c r="N20" s="267"/>
      <c r="O20" s="267"/>
      <c r="P20" s="267"/>
      <c r="Q20" s="267"/>
      <c r="R20" s="267"/>
      <c r="S20" s="267"/>
      <c r="T20" s="267"/>
      <c r="U20" s="267"/>
      <c r="V20" s="267"/>
      <c r="W20" s="268"/>
      <c r="X20" s="269"/>
      <c r="Y20" s="269"/>
      <c r="Z20" s="269"/>
      <c r="AA20" s="269"/>
      <c r="AB20" s="269"/>
      <c r="AC20" s="269"/>
      <c r="AD20" s="269"/>
      <c r="AE20" s="269"/>
      <c r="AF20" s="269"/>
      <c r="AG20" s="269"/>
      <c r="AH20" s="269"/>
      <c r="AI20" s="269"/>
      <c r="AJ20" s="269"/>
      <c r="AK20" s="269"/>
      <c r="AL20" s="269"/>
      <c r="AM20" s="269"/>
      <c r="AN20" s="269"/>
      <c r="AO20" s="158"/>
      <c r="AP20" s="159"/>
      <c r="AQ20" s="160"/>
      <c r="AR20" s="270"/>
      <c r="AU20" s="234"/>
    </row>
    <row r="21" spans="1:47" s="16" customFormat="1" ht="13.5" customHeight="1">
      <c r="A21" s="273"/>
      <c r="B21" s="619"/>
      <c r="C21" s="619"/>
      <c r="D21" s="619"/>
      <c r="E21" s="619"/>
      <c r="F21" s="619"/>
      <c r="G21" s="619"/>
      <c r="H21" s="619"/>
      <c r="I21" s="619"/>
      <c r="J21" s="619"/>
      <c r="K21" s="619"/>
      <c r="L21" s="619"/>
      <c r="M21" s="267"/>
      <c r="N21" s="267"/>
      <c r="O21" s="267"/>
      <c r="P21" s="267"/>
      <c r="Q21" s="267"/>
      <c r="R21" s="647"/>
      <c r="S21" s="648"/>
      <c r="T21" s="648"/>
      <c r="U21" s="648"/>
      <c r="V21" s="648"/>
      <c r="W21" s="648"/>
      <c r="X21" s="648"/>
      <c r="Y21" s="648"/>
      <c r="Z21" s="648"/>
      <c r="AA21" s="649"/>
      <c r="AB21" s="653" t="s">
        <v>62</v>
      </c>
      <c r="AC21" s="654"/>
      <c r="AD21" s="654"/>
      <c r="AE21" s="654"/>
      <c r="AF21" s="654"/>
      <c r="AG21" s="654"/>
      <c r="AH21" s="654"/>
      <c r="AI21" s="654"/>
      <c r="AJ21" s="654"/>
      <c r="AK21" s="654"/>
      <c r="AL21" s="654"/>
      <c r="AM21" s="654"/>
      <c r="AN21" s="269"/>
      <c r="AO21" s="158"/>
      <c r="AP21" s="159"/>
      <c r="AQ21" s="160"/>
      <c r="AR21" s="270"/>
      <c r="AU21" s="234"/>
    </row>
    <row r="22" spans="1:47" s="8" customFormat="1" ht="13.5" customHeight="1" thickBot="1">
      <c r="A22" s="273"/>
      <c r="B22" s="619"/>
      <c r="C22" s="619"/>
      <c r="D22" s="619"/>
      <c r="E22" s="619"/>
      <c r="F22" s="619"/>
      <c r="G22" s="619"/>
      <c r="H22" s="619"/>
      <c r="I22" s="619"/>
      <c r="J22" s="619"/>
      <c r="K22" s="619"/>
      <c r="L22" s="619"/>
      <c r="M22" s="274"/>
      <c r="N22" s="274"/>
      <c r="O22" s="274"/>
      <c r="P22" s="274"/>
      <c r="Q22" s="274"/>
      <c r="R22" s="650"/>
      <c r="S22" s="651"/>
      <c r="T22" s="651"/>
      <c r="U22" s="651"/>
      <c r="V22" s="651"/>
      <c r="W22" s="651"/>
      <c r="X22" s="651"/>
      <c r="Y22" s="651"/>
      <c r="Z22" s="651"/>
      <c r="AA22" s="652"/>
      <c r="AB22" s="653"/>
      <c r="AC22" s="654"/>
      <c r="AD22" s="654"/>
      <c r="AE22" s="654"/>
      <c r="AF22" s="654"/>
      <c r="AG22" s="654"/>
      <c r="AH22" s="654"/>
      <c r="AI22" s="654"/>
      <c r="AJ22" s="654"/>
      <c r="AK22" s="654"/>
      <c r="AL22" s="654"/>
      <c r="AM22" s="654"/>
      <c r="AN22" s="275"/>
      <c r="AO22" s="161"/>
      <c r="AP22" s="162"/>
      <c r="AQ22" s="163"/>
      <c r="AR22" s="276"/>
      <c r="AU22" s="226"/>
    </row>
    <row r="23" spans="1:47" s="8" customFormat="1" ht="13.5" customHeight="1">
      <c r="A23" s="273"/>
      <c r="B23" s="277"/>
      <c r="C23" s="277"/>
      <c r="D23" s="277"/>
      <c r="E23" s="277"/>
      <c r="F23" s="277"/>
      <c r="G23" s="277"/>
      <c r="H23" s="277"/>
      <c r="I23" s="277"/>
      <c r="J23" s="277"/>
      <c r="K23" s="278" t="s">
        <v>181</v>
      </c>
      <c r="L23" s="590" t="s">
        <v>184</v>
      </c>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0"/>
      <c r="AM23" s="590"/>
      <c r="AN23" s="590"/>
      <c r="AO23" s="590"/>
      <c r="AP23" s="590"/>
      <c r="AQ23" s="590"/>
      <c r="AR23" s="276"/>
      <c r="AU23" s="226"/>
    </row>
    <row r="24" spans="1:47" s="8" customFormat="1" ht="13.5" customHeight="1">
      <c r="A24" s="281"/>
      <c r="B24" s="282"/>
      <c r="C24" s="282"/>
      <c r="D24" s="282"/>
      <c r="E24" s="282"/>
      <c r="F24" s="282"/>
      <c r="G24" s="282"/>
      <c r="H24" s="282"/>
      <c r="I24" s="282"/>
      <c r="J24" s="283"/>
      <c r="K24" s="278"/>
      <c r="L24" s="590" t="s">
        <v>185</v>
      </c>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590"/>
      <c r="AM24" s="590"/>
      <c r="AN24" s="590"/>
      <c r="AO24" s="590"/>
      <c r="AP24" s="590"/>
      <c r="AQ24" s="590"/>
      <c r="AR24" s="276"/>
      <c r="AU24" s="226"/>
    </row>
    <row r="25" spans="1:47" s="8" customFormat="1" ht="7.5" customHeight="1">
      <c r="A25" s="281"/>
      <c r="B25" s="282"/>
      <c r="C25" s="282"/>
      <c r="D25" s="282"/>
      <c r="E25" s="282"/>
      <c r="F25" s="282"/>
      <c r="G25" s="282"/>
      <c r="H25" s="282"/>
      <c r="I25" s="282"/>
      <c r="J25" s="274"/>
      <c r="K25" s="274"/>
      <c r="L25" s="274"/>
      <c r="M25" s="274"/>
      <c r="N25" s="274"/>
      <c r="O25" s="274"/>
      <c r="P25" s="274"/>
      <c r="Q25" s="274"/>
      <c r="R25" s="274"/>
      <c r="S25" s="274"/>
      <c r="T25" s="274"/>
      <c r="U25" s="274"/>
      <c r="V25" s="274"/>
      <c r="W25" s="280"/>
      <c r="X25" s="275"/>
      <c r="Y25" s="275"/>
      <c r="Z25" s="275"/>
      <c r="AA25" s="275"/>
      <c r="AB25" s="275"/>
      <c r="AC25" s="275"/>
      <c r="AD25" s="275"/>
      <c r="AE25" s="275"/>
      <c r="AF25" s="275"/>
      <c r="AG25" s="275"/>
      <c r="AH25" s="275"/>
      <c r="AI25" s="275"/>
      <c r="AJ25" s="275"/>
      <c r="AK25" s="275"/>
      <c r="AL25" s="275"/>
      <c r="AM25" s="275"/>
      <c r="AN25" s="275"/>
      <c r="AO25" s="275"/>
      <c r="AP25" s="275"/>
      <c r="AQ25" s="275"/>
      <c r="AR25" s="276"/>
      <c r="AU25" s="226"/>
    </row>
    <row r="26" spans="1:47" s="8" customFormat="1" ht="13.5" customHeight="1">
      <c r="A26" s="284" t="s">
        <v>69</v>
      </c>
      <c r="B26" s="285"/>
      <c r="C26" s="285"/>
      <c r="D26" s="285"/>
      <c r="E26" s="285"/>
      <c r="F26" s="285"/>
      <c r="G26" s="285"/>
      <c r="H26" s="285"/>
      <c r="I26" s="285"/>
      <c r="J26" s="274"/>
      <c r="K26" s="274"/>
      <c r="L26" s="274"/>
      <c r="M26" s="274"/>
      <c r="N26" s="274"/>
      <c r="O26" s="274"/>
      <c r="P26" s="274"/>
      <c r="Q26" s="274"/>
      <c r="R26" s="274"/>
      <c r="S26" s="274"/>
      <c r="T26" s="274"/>
      <c r="U26" s="274"/>
      <c r="V26" s="274"/>
      <c r="W26" s="280"/>
      <c r="X26" s="275"/>
      <c r="Y26" s="275"/>
      <c r="Z26" s="275"/>
      <c r="AA26" s="275"/>
      <c r="AB26" s="275"/>
      <c r="AC26" s="275"/>
      <c r="AD26" s="275"/>
      <c r="AE26" s="275"/>
      <c r="AF26" s="275"/>
      <c r="AG26" s="275"/>
      <c r="AH26" s="275"/>
      <c r="AI26" s="275"/>
      <c r="AJ26" s="275"/>
      <c r="AK26" s="275"/>
      <c r="AL26" s="275"/>
      <c r="AM26" s="275"/>
      <c r="AN26" s="275"/>
      <c r="AO26" s="275"/>
      <c r="AP26" s="275"/>
      <c r="AQ26" s="275"/>
      <c r="AR26" s="276"/>
      <c r="AU26" s="226"/>
    </row>
    <row r="27" spans="1:47" s="8" customFormat="1" ht="13.5" customHeight="1">
      <c r="A27" s="281"/>
      <c r="B27" s="282"/>
      <c r="C27" s="570" t="s">
        <v>61</v>
      </c>
      <c r="D27" s="282"/>
      <c r="E27" s="282"/>
      <c r="F27" s="282"/>
      <c r="G27" s="282"/>
      <c r="H27" s="570" t="s">
        <v>60</v>
      </c>
      <c r="I27" s="282"/>
      <c r="J27" s="573" t="s">
        <v>70</v>
      </c>
      <c r="K27" s="283"/>
      <c r="L27" s="279" t="s">
        <v>640</v>
      </c>
      <c r="M27" s="274"/>
      <c r="N27" s="274"/>
      <c r="O27" s="274"/>
      <c r="P27" s="274"/>
      <c r="Q27" s="274"/>
      <c r="R27" s="274"/>
      <c r="S27" s="274"/>
      <c r="T27" s="274"/>
      <c r="U27" s="274"/>
      <c r="V27" s="274"/>
      <c r="W27" s="280"/>
      <c r="X27" s="275"/>
      <c r="Y27" s="275"/>
      <c r="Z27" s="275"/>
      <c r="AA27" s="275"/>
      <c r="AB27" s="275"/>
      <c r="AC27" s="275"/>
      <c r="AD27" s="275"/>
      <c r="AE27" s="275"/>
      <c r="AF27" s="275"/>
      <c r="AG27" s="275"/>
      <c r="AH27" s="275"/>
      <c r="AI27" s="275"/>
      <c r="AJ27" s="275"/>
      <c r="AK27" s="275"/>
      <c r="AL27" s="275"/>
      <c r="AM27" s="275"/>
      <c r="AN27" s="275"/>
      <c r="AO27" s="275"/>
      <c r="AP27" s="275"/>
      <c r="AQ27" s="275"/>
      <c r="AR27" s="276"/>
      <c r="AU27" s="226" t="b">
        <v>0</v>
      </c>
    </row>
    <row r="28" spans="1:47" s="8" customFormat="1" ht="13.5" customHeight="1">
      <c r="A28" s="281"/>
      <c r="B28" s="282"/>
      <c r="C28" s="570"/>
      <c r="D28" s="282"/>
      <c r="E28" s="282"/>
      <c r="F28" s="282"/>
      <c r="G28" s="282"/>
      <c r="H28" s="570"/>
      <c r="I28" s="282"/>
      <c r="J28" s="573"/>
      <c r="K28" s="283"/>
      <c r="L28" s="279" t="s">
        <v>183</v>
      </c>
      <c r="M28" s="274"/>
      <c r="N28" s="274"/>
      <c r="O28" s="274"/>
      <c r="P28" s="274"/>
      <c r="Q28" s="274"/>
      <c r="R28" s="274"/>
      <c r="S28" s="274"/>
      <c r="T28" s="274"/>
      <c r="U28" s="274"/>
      <c r="V28" s="274"/>
      <c r="W28" s="280"/>
      <c r="X28" s="275"/>
      <c r="Y28" s="275"/>
      <c r="Z28" s="275"/>
      <c r="AA28" s="275"/>
      <c r="AB28" s="275"/>
      <c r="AC28" s="275"/>
      <c r="AD28" s="275"/>
      <c r="AE28" s="275"/>
      <c r="AF28" s="275"/>
      <c r="AG28" s="275"/>
      <c r="AH28" s="275"/>
      <c r="AI28" s="275"/>
      <c r="AJ28" s="275"/>
      <c r="AK28" s="275"/>
      <c r="AL28" s="275"/>
      <c r="AM28" s="275"/>
      <c r="AN28" s="275"/>
      <c r="AO28" s="275"/>
      <c r="AP28" s="275"/>
      <c r="AQ28" s="275"/>
      <c r="AR28" s="276"/>
      <c r="AU28" s="226" t="b">
        <v>0</v>
      </c>
    </row>
    <row r="29" spans="1:47" s="8" customFormat="1" ht="7.5" customHeight="1" thickBot="1">
      <c r="A29" s="286"/>
      <c r="B29" s="287"/>
      <c r="C29" s="287"/>
      <c r="D29" s="287"/>
      <c r="E29" s="287"/>
      <c r="F29" s="287"/>
      <c r="G29" s="287"/>
      <c r="H29" s="287"/>
      <c r="I29" s="287"/>
      <c r="J29" s="288"/>
      <c r="K29" s="288"/>
      <c r="L29" s="288"/>
      <c r="M29" s="288"/>
      <c r="N29" s="288"/>
      <c r="O29" s="288"/>
      <c r="P29" s="288"/>
      <c r="Q29" s="288"/>
      <c r="R29" s="288"/>
      <c r="S29" s="288"/>
      <c r="T29" s="288"/>
      <c r="U29" s="288"/>
      <c r="V29" s="288"/>
      <c r="W29" s="289"/>
      <c r="X29" s="290"/>
      <c r="Y29" s="290"/>
      <c r="Z29" s="290"/>
      <c r="AA29" s="290"/>
      <c r="AB29" s="290"/>
      <c r="AC29" s="290"/>
      <c r="AD29" s="290"/>
      <c r="AE29" s="290"/>
      <c r="AF29" s="290"/>
      <c r="AG29" s="290"/>
      <c r="AH29" s="290"/>
      <c r="AI29" s="290"/>
      <c r="AJ29" s="290"/>
      <c r="AK29" s="290"/>
      <c r="AL29" s="290"/>
      <c r="AM29" s="290"/>
      <c r="AN29" s="290"/>
      <c r="AO29" s="290"/>
      <c r="AP29" s="290"/>
      <c r="AQ29" s="290"/>
      <c r="AR29" s="291"/>
      <c r="AU29" s="226"/>
    </row>
    <row r="30" spans="1:47" s="8" customFormat="1" ht="6"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U30" s="226"/>
    </row>
    <row r="31" spans="1:47" s="2" customFormat="1" ht="30" customHeight="1" thickBot="1">
      <c r="A31" s="663" t="s">
        <v>71</v>
      </c>
      <c r="B31" s="664"/>
      <c r="C31" s="66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U31" s="227"/>
    </row>
    <row r="32" spans="1:47" s="3" customFormat="1" ht="7.5" customHeight="1">
      <c r="A32" s="18"/>
      <c r="B32" s="19"/>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1"/>
      <c r="AU32" s="231"/>
    </row>
    <row r="33" spans="1:47" s="3" customFormat="1" ht="30" customHeight="1">
      <c r="A33" s="22"/>
      <c r="B33" s="17"/>
      <c r="C33" s="17"/>
      <c r="D33" s="17" t="s">
        <v>43</v>
      </c>
      <c r="E33" s="17"/>
      <c r="F33" s="17"/>
      <c r="G33" s="17"/>
      <c r="H33" s="17"/>
      <c r="I33" s="17"/>
      <c r="J33" s="17"/>
      <c r="K33" s="17" t="s">
        <v>59</v>
      </c>
      <c r="L33" s="17"/>
      <c r="M33" s="17"/>
      <c r="N33" s="17"/>
      <c r="O33" s="17"/>
      <c r="P33" s="17"/>
      <c r="Q33" s="17"/>
      <c r="R33" s="17"/>
      <c r="S33" s="17"/>
      <c r="T33" s="17"/>
      <c r="U33" s="17"/>
      <c r="V33" s="17"/>
      <c r="W33" s="17"/>
      <c r="X33" s="17"/>
      <c r="Y33" s="17"/>
      <c r="Z33" s="17"/>
      <c r="AD33" s="657"/>
      <c r="AE33" s="658"/>
      <c r="AF33" s="658"/>
      <c r="AG33" s="658"/>
      <c r="AH33" s="658"/>
      <c r="AI33" s="658"/>
      <c r="AJ33" s="658"/>
      <c r="AK33" s="658"/>
      <c r="AL33" s="658"/>
      <c r="AM33" s="658"/>
      <c r="AN33" s="659"/>
      <c r="AO33" s="23"/>
      <c r="AP33" s="23"/>
      <c r="AQ33" s="17"/>
      <c r="AR33" s="24"/>
      <c r="AU33" s="231"/>
    </row>
    <row r="34" spans="1:47" s="3" customFormat="1" ht="24.75" customHeight="1" thickBot="1">
      <c r="A34" s="328"/>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30"/>
      <c r="AU34" s="231"/>
    </row>
    <row r="35" spans="1:47" s="26" customFormat="1" ht="6" customHeight="1">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U35" s="235"/>
    </row>
    <row r="36" spans="1:47" s="2" customFormat="1" ht="68.25" customHeight="1" thickBot="1">
      <c r="A36" s="668" t="s">
        <v>890</v>
      </c>
      <c r="B36" s="669"/>
      <c r="C36" s="669"/>
      <c r="D36" s="669"/>
      <c r="E36" s="669"/>
      <c r="F36" s="669"/>
      <c r="G36" s="669"/>
      <c r="H36" s="669"/>
      <c r="I36" s="669"/>
      <c r="J36" s="669"/>
      <c r="K36" s="669"/>
      <c r="L36" s="669"/>
      <c r="M36" s="669"/>
      <c r="N36" s="669"/>
      <c r="O36" s="669"/>
      <c r="P36" s="669"/>
      <c r="Q36" s="669"/>
      <c r="R36" s="669"/>
      <c r="S36" s="669"/>
      <c r="T36" s="669"/>
      <c r="U36" s="669"/>
      <c r="V36" s="669"/>
      <c r="W36" s="669"/>
      <c r="X36" s="669"/>
      <c r="Y36" s="669"/>
      <c r="Z36" s="669"/>
      <c r="AA36" s="669"/>
      <c r="AB36" s="669"/>
      <c r="AC36" s="669"/>
      <c r="AD36" s="669"/>
      <c r="AE36" s="669"/>
      <c r="AF36" s="669"/>
      <c r="AG36" s="669"/>
      <c r="AH36" s="669"/>
      <c r="AI36" s="669"/>
      <c r="AJ36" s="669"/>
      <c r="AK36" s="669"/>
      <c r="AL36" s="669"/>
      <c r="AM36" s="669"/>
      <c r="AN36" s="669"/>
      <c r="AO36" s="669"/>
      <c r="AP36" s="669"/>
      <c r="AQ36" s="669"/>
      <c r="AR36" s="669"/>
      <c r="AU36" s="227"/>
    </row>
    <row r="37" spans="1:47" s="2" customFormat="1" ht="28.5" customHeight="1" thickBot="1">
      <c r="A37" s="691" t="s">
        <v>689</v>
      </c>
      <c r="B37" s="636"/>
      <c r="C37" s="636"/>
      <c r="D37" s="636"/>
      <c r="E37" s="636"/>
      <c r="F37" s="636"/>
      <c r="G37" s="636"/>
      <c r="H37" s="636"/>
      <c r="I37" s="636"/>
      <c r="J37" s="636"/>
      <c r="K37" s="636"/>
      <c r="L37" s="636"/>
      <c r="M37" s="636"/>
      <c r="N37" s="636"/>
      <c r="O37" s="636"/>
      <c r="P37" s="636"/>
      <c r="Q37" s="636"/>
      <c r="R37" s="692"/>
      <c r="S37" s="660" t="s">
        <v>72</v>
      </c>
      <c r="T37" s="661"/>
      <c r="U37" s="661"/>
      <c r="V37" s="661"/>
      <c r="W37" s="661"/>
      <c r="X37" s="661"/>
      <c r="Y37" s="661"/>
      <c r="Z37" s="661"/>
      <c r="AA37" s="661"/>
      <c r="AB37" s="661"/>
      <c r="AC37" s="661"/>
      <c r="AD37" s="661"/>
      <c r="AE37" s="661"/>
      <c r="AF37" s="661"/>
      <c r="AG37" s="661"/>
      <c r="AH37" s="661"/>
      <c r="AI37" s="661"/>
      <c r="AJ37" s="661"/>
      <c r="AK37" s="662"/>
      <c r="AL37" s="635" t="s">
        <v>73</v>
      </c>
      <c r="AM37" s="636"/>
      <c r="AN37" s="636"/>
      <c r="AO37" s="636"/>
      <c r="AP37" s="636"/>
      <c r="AQ37" s="636"/>
      <c r="AR37" s="637"/>
      <c r="AU37" s="227"/>
    </row>
    <row r="38" spans="1:50" s="2" customFormat="1" ht="33.75" customHeight="1" thickTop="1">
      <c r="A38" s="367" t="s">
        <v>74</v>
      </c>
      <c r="B38" s="376"/>
      <c r="C38" s="574" t="s">
        <v>702</v>
      </c>
      <c r="D38" s="574"/>
      <c r="E38" s="574"/>
      <c r="F38" s="574"/>
      <c r="G38" s="574"/>
      <c r="H38" s="574"/>
      <c r="I38" s="574"/>
      <c r="J38" s="574"/>
      <c r="K38" s="574"/>
      <c r="L38" s="574"/>
      <c r="M38" s="574"/>
      <c r="N38" s="574"/>
      <c r="O38" s="574"/>
      <c r="P38" s="574"/>
      <c r="Q38" s="574"/>
      <c r="R38" s="575"/>
      <c r="S38" s="514"/>
      <c r="T38" s="579" t="s">
        <v>768</v>
      </c>
      <c r="U38" s="579"/>
      <c r="V38" s="579"/>
      <c r="W38" s="579"/>
      <c r="X38" s="579"/>
      <c r="Y38" s="579"/>
      <c r="Z38" s="579"/>
      <c r="AA38" s="579"/>
      <c r="AB38" s="579"/>
      <c r="AC38" s="579"/>
      <c r="AD38" s="579"/>
      <c r="AE38" s="579"/>
      <c r="AF38" s="579"/>
      <c r="AG38" s="579"/>
      <c r="AH38" s="579"/>
      <c r="AI38" s="579"/>
      <c r="AJ38" s="579"/>
      <c r="AK38" s="580"/>
      <c r="AL38" s="638" t="s">
        <v>661</v>
      </c>
      <c r="AM38" s="639"/>
      <c r="AN38" s="639"/>
      <c r="AO38" s="639"/>
      <c r="AP38" s="639"/>
      <c r="AQ38" s="639"/>
      <c r="AR38" s="640"/>
      <c r="AU38" s="227"/>
      <c r="AX38" s="249"/>
    </row>
    <row r="39" spans="1:50" s="2" customFormat="1" ht="26.25" customHeight="1">
      <c r="A39" s="365" t="s">
        <v>175</v>
      </c>
      <c r="B39" s="49"/>
      <c r="C39" s="364" t="s">
        <v>891</v>
      </c>
      <c r="D39" s="364"/>
      <c r="E39" s="364"/>
      <c r="F39" s="364"/>
      <c r="G39" s="364"/>
      <c r="H39" s="364"/>
      <c r="I39" s="364"/>
      <c r="J39" s="364"/>
      <c r="K39" s="364"/>
      <c r="L39" s="364"/>
      <c r="M39" s="364"/>
      <c r="N39" s="364"/>
      <c r="O39" s="364"/>
      <c r="P39" s="112"/>
      <c r="Q39" s="245"/>
      <c r="R39" s="246"/>
      <c r="S39" s="375"/>
      <c r="T39" s="581"/>
      <c r="U39" s="581"/>
      <c r="V39" s="581"/>
      <c r="W39" s="581"/>
      <c r="X39" s="581"/>
      <c r="Y39" s="581"/>
      <c r="Z39" s="581"/>
      <c r="AA39" s="581"/>
      <c r="AB39" s="581"/>
      <c r="AC39" s="581"/>
      <c r="AD39" s="581"/>
      <c r="AE39" s="581"/>
      <c r="AF39" s="581"/>
      <c r="AG39" s="581"/>
      <c r="AH39" s="581"/>
      <c r="AI39" s="581"/>
      <c r="AJ39" s="581"/>
      <c r="AK39" s="582"/>
      <c r="AL39" s="641"/>
      <c r="AM39" s="642"/>
      <c r="AN39" s="642"/>
      <c r="AO39" s="642"/>
      <c r="AP39" s="642"/>
      <c r="AQ39" s="642"/>
      <c r="AR39" s="643"/>
      <c r="AU39" s="227"/>
      <c r="AX39" s="249"/>
    </row>
    <row r="40" spans="1:47" s="2" customFormat="1" ht="33.75" customHeight="1">
      <c r="A40" s="111" t="s">
        <v>686</v>
      </c>
      <c r="B40" s="112"/>
      <c r="C40" s="576" t="s">
        <v>703</v>
      </c>
      <c r="D40" s="576"/>
      <c r="E40" s="576"/>
      <c r="F40" s="576"/>
      <c r="G40" s="576"/>
      <c r="H40" s="576"/>
      <c r="I40" s="576"/>
      <c r="J40" s="576"/>
      <c r="K40" s="576"/>
      <c r="L40" s="576"/>
      <c r="M40" s="576"/>
      <c r="N40" s="576"/>
      <c r="O40" s="576"/>
      <c r="P40" s="577"/>
      <c r="Q40" s="576"/>
      <c r="R40" s="578"/>
      <c r="S40" s="515"/>
      <c r="T40" s="583" t="s">
        <v>769</v>
      </c>
      <c r="U40" s="583"/>
      <c r="V40" s="583"/>
      <c r="W40" s="583"/>
      <c r="X40" s="583"/>
      <c r="Y40" s="583"/>
      <c r="Z40" s="583"/>
      <c r="AA40" s="583"/>
      <c r="AB40" s="583"/>
      <c r="AC40" s="583"/>
      <c r="AD40" s="583"/>
      <c r="AE40" s="583"/>
      <c r="AF40" s="583"/>
      <c r="AG40" s="583"/>
      <c r="AH40" s="583"/>
      <c r="AI40" s="583"/>
      <c r="AJ40" s="583"/>
      <c r="AK40" s="584"/>
      <c r="AL40" s="641"/>
      <c r="AM40" s="642"/>
      <c r="AN40" s="642"/>
      <c r="AO40" s="642"/>
      <c r="AP40" s="642"/>
      <c r="AQ40" s="642"/>
      <c r="AR40" s="643"/>
      <c r="AU40" s="227"/>
    </row>
    <row r="41" spans="1:47" s="2" customFormat="1" ht="26.25" customHeight="1">
      <c r="A41" s="366" t="s">
        <v>687</v>
      </c>
      <c r="B41" s="363"/>
      <c r="C41" s="49" t="s">
        <v>892</v>
      </c>
      <c r="D41" s="49"/>
      <c r="E41" s="49"/>
      <c r="F41" s="49"/>
      <c r="G41" s="49"/>
      <c r="H41" s="49"/>
      <c r="I41" s="49"/>
      <c r="J41" s="49"/>
      <c r="K41" s="49"/>
      <c r="L41" s="49"/>
      <c r="M41" s="49"/>
      <c r="N41" s="49"/>
      <c r="O41" s="49"/>
      <c r="P41" s="112"/>
      <c r="Q41" s="4"/>
      <c r="R41" s="377"/>
      <c r="S41" s="245"/>
      <c r="T41" s="581"/>
      <c r="U41" s="581"/>
      <c r="V41" s="581"/>
      <c r="W41" s="581"/>
      <c r="X41" s="581"/>
      <c r="Y41" s="581"/>
      <c r="Z41" s="581"/>
      <c r="AA41" s="581"/>
      <c r="AB41" s="581"/>
      <c r="AC41" s="581"/>
      <c r="AD41" s="581"/>
      <c r="AE41" s="581"/>
      <c r="AF41" s="581"/>
      <c r="AG41" s="581"/>
      <c r="AH41" s="581"/>
      <c r="AI41" s="581"/>
      <c r="AJ41" s="581"/>
      <c r="AK41" s="582"/>
      <c r="AL41" s="641"/>
      <c r="AM41" s="642"/>
      <c r="AN41" s="642"/>
      <c r="AO41" s="642"/>
      <c r="AP41" s="642"/>
      <c r="AQ41" s="642"/>
      <c r="AR41" s="643"/>
      <c r="AU41" s="227"/>
    </row>
    <row r="42" spans="1:47" s="2" customFormat="1" ht="24" customHeight="1" thickBot="1">
      <c r="A42" s="29" t="s">
        <v>688</v>
      </c>
      <c r="B42" s="30"/>
      <c r="C42" s="30" t="s">
        <v>704</v>
      </c>
      <c r="D42" s="31"/>
      <c r="E42" s="31"/>
      <c r="F42" s="31"/>
      <c r="G42" s="31"/>
      <c r="H42" s="31"/>
      <c r="I42" s="247"/>
      <c r="J42" s="247"/>
      <c r="K42" s="31"/>
      <c r="L42" s="31"/>
      <c r="M42" s="31"/>
      <c r="N42" s="31"/>
      <c r="O42" s="31"/>
      <c r="P42" s="336"/>
      <c r="Q42" s="247"/>
      <c r="R42" s="378"/>
      <c r="S42" s="247"/>
      <c r="T42" s="247" t="s">
        <v>770</v>
      </c>
      <c r="U42" s="247"/>
      <c r="V42" s="247"/>
      <c r="W42" s="247"/>
      <c r="X42" s="247"/>
      <c r="Y42" s="247"/>
      <c r="Z42" s="247"/>
      <c r="AA42" s="247"/>
      <c r="AB42" s="247"/>
      <c r="AC42" s="247"/>
      <c r="AD42" s="247"/>
      <c r="AE42" s="247"/>
      <c r="AF42" s="247"/>
      <c r="AG42" s="247"/>
      <c r="AH42" s="247"/>
      <c r="AI42" s="247"/>
      <c r="AJ42" s="247"/>
      <c r="AK42" s="248"/>
      <c r="AL42" s="644"/>
      <c r="AM42" s="645"/>
      <c r="AN42" s="645"/>
      <c r="AO42" s="645"/>
      <c r="AP42" s="645"/>
      <c r="AQ42" s="645"/>
      <c r="AR42" s="646"/>
      <c r="AU42" s="227"/>
    </row>
    <row r="43" spans="1:47" s="2" customFormat="1" ht="3.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U43" s="227"/>
    </row>
    <row r="44" spans="1:47" s="2" customFormat="1" ht="18.75" customHeight="1" thickBot="1">
      <c r="A44" s="123" t="s">
        <v>75</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U44" s="227"/>
    </row>
    <row r="45" spans="1:47" s="3" customFormat="1" ht="19.5" customHeight="1" thickTop="1">
      <c r="A45" s="599" t="s">
        <v>186</v>
      </c>
      <c r="B45" s="600"/>
      <c r="C45" s="600"/>
      <c r="D45" s="600"/>
      <c r="E45" s="600"/>
      <c r="F45" s="600"/>
      <c r="G45" s="600"/>
      <c r="H45" s="600"/>
      <c r="I45" s="601"/>
      <c r="J45" s="591" t="s">
        <v>76</v>
      </c>
      <c r="K45" s="591"/>
      <c r="L45" s="591"/>
      <c r="M45" s="592"/>
      <c r="N45" s="672"/>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4"/>
      <c r="AN45" s="149"/>
      <c r="AO45" s="150"/>
      <c r="AP45" s="150"/>
      <c r="AQ45" s="150"/>
      <c r="AR45" s="151"/>
      <c r="AU45" s="231"/>
    </row>
    <row r="46" spans="1:47" s="3" customFormat="1" ht="40.5" customHeight="1" thickBot="1">
      <c r="A46" s="602"/>
      <c r="B46" s="603"/>
      <c r="C46" s="603"/>
      <c r="D46" s="603"/>
      <c r="E46" s="603"/>
      <c r="F46" s="603"/>
      <c r="G46" s="603"/>
      <c r="H46" s="603"/>
      <c r="I46" s="604"/>
      <c r="J46" s="571" t="s">
        <v>35</v>
      </c>
      <c r="K46" s="571"/>
      <c r="L46" s="571"/>
      <c r="M46" s="572"/>
      <c r="N46" s="587"/>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88"/>
      <c r="AL46" s="588"/>
      <c r="AM46" s="589"/>
      <c r="AN46" s="152"/>
      <c r="AO46" s="153"/>
      <c r="AP46" s="153"/>
      <c r="AQ46" s="153"/>
      <c r="AR46" s="154"/>
      <c r="AU46" s="231"/>
    </row>
    <row r="47" spans="1:47" s="3" customFormat="1" ht="30" customHeight="1" thickTop="1">
      <c r="A47" s="694" t="s">
        <v>217</v>
      </c>
      <c r="B47" s="695"/>
      <c r="C47" s="695"/>
      <c r="D47" s="695"/>
      <c r="E47" s="695"/>
      <c r="F47" s="695"/>
      <c r="G47" s="695"/>
      <c r="H47" s="695"/>
      <c r="I47" s="696"/>
      <c r="J47" s="571" t="s">
        <v>36</v>
      </c>
      <c r="K47" s="571"/>
      <c r="L47" s="571"/>
      <c r="M47" s="572"/>
      <c r="N47" s="33" t="s">
        <v>77</v>
      </c>
      <c r="O47" s="665"/>
      <c r="P47" s="665"/>
      <c r="Q47" s="665"/>
      <c r="R47" s="585"/>
      <c r="S47" s="585"/>
      <c r="T47" s="585"/>
      <c r="U47" s="585"/>
      <c r="V47" s="594" t="s">
        <v>218</v>
      </c>
      <c r="W47" s="594"/>
      <c r="X47" s="585"/>
      <c r="Y47" s="585"/>
      <c r="Z47" s="585"/>
      <c r="AA47" s="585"/>
      <c r="AB47" s="585"/>
      <c r="AC47" s="594" t="s">
        <v>37</v>
      </c>
      <c r="AD47" s="594"/>
      <c r="AE47" s="585"/>
      <c r="AF47" s="585"/>
      <c r="AG47" s="585"/>
      <c r="AH47" s="585"/>
      <c r="AI47" s="585"/>
      <c r="AJ47" s="585"/>
      <c r="AK47" s="585"/>
      <c r="AL47" s="585"/>
      <c r="AM47" s="585"/>
      <c r="AN47" s="585"/>
      <c r="AO47" s="585"/>
      <c r="AP47" s="585"/>
      <c r="AQ47" s="585"/>
      <c r="AR47" s="675"/>
      <c r="AU47" s="231"/>
    </row>
    <row r="48" spans="1:47" s="3" customFormat="1" ht="30" customHeight="1">
      <c r="A48" s="694"/>
      <c r="B48" s="695"/>
      <c r="C48" s="695"/>
      <c r="D48" s="695"/>
      <c r="E48" s="695"/>
      <c r="F48" s="695"/>
      <c r="G48" s="695"/>
      <c r="H48" s="695"/>
      <c r="I48" s="696"/>
      <c r="J48" s="593" t="s">
        <v>48</v>
      </c>
      <c r="K48" s="594"/>
      <c r="L48" s="594"/>
      <c r="M48" s="586"/>
      <c r="N48" s="586"/>
      <c r="O48" s="586"/>
      <c r="P48" s="586"/>
      <c r="Q48" s="586"/>
      <c r="R48" s="586"/>
      <c r="S48" s="586"/>
      <c r="T48" s="586"/>
      <c r="U48" s="586"/>
      <c r="V48" s="586"/>
      <c r="W48" s="586"/>
      <c r="X48" s="586"/>
      <c r="Y48" s="586"/>
      <c r="Z48" s="586"/>
      <c r="AA48" s="595" t="s">
        <v>49</v>
      </c>
      <c r="AB48" s="595"/>
      <c r="AC48" s="586"/>
      <c r="AD48" s="586"/>
      <c r="AE48" s="586"/>
      <c r="AF48" s="586"/>
      <c r="AG48" s="586"/>
      <c r="AH48" s="586"/>
      <c r="AI48" s="586"/>
      <c r="AJ48" s="586"/>
      <c r="AK48" s="586"/>
      <c r="AL48" s="586"/>
      <c r="AM48" s="586"/>
      <c r="AN48" s="586"/>
      <c r="AO48" s="586"/>
      <c r="AP48" s="586"/>
      <c r="AQ48" s="586"/>
      <c r="AR48" s="671"/>
      <c r="AU48" s="231"/>
    </row>
    <row r="49" spans="1:47" s="3" customFormat="1" ht="30" customHeight="1">
      <c r="A49" s="697"/>
      <c r="B49" s="698"/>
      <c r="C49" s="698"/>
      <c r="D49" s="698"/>
      <c r="E49" s="698"/>
      <c r="F49" s="698"/>
      <c r="G49" s="698"/>
      <c r="H49" s="698"/>
      <c r="I49" s="699"/>
      <c r="J49" s="666" t="s">
        <v>38</v>
      </c>
      <c r="K49" s="595"/>
      <c r="L49" s="667"/>
      <c r="M49" s="667"/>
      <c r="N49" s="667"/>
      <c r="O49" s="667"/>
      <c r="P49" s="667"/>
      <c r="Q49" s="667"/>
      <c r="R49" s="667"/>
      <c r="S49" s="667"/>
      <c r="T49" s="667"/>
      <c r="U49" s="667"/>
      <c r="V49" s="667"/>
      <c r="W49" s="667"/>
      <c r="X49" s="667"/>
      <c r="Y49" s="667"/>
      <c r="Z49" s="667"/>
      <c r="AA49" s="666" t="s">
        <v>40</v>
      </c>
      <c r="AB49" s="595"/>
      <c r="AC49" s="605"/>
      <c r="AD49" s="605"/>
      <c r="AE49" s="605"/>
      <c r="AF49" s="605"/>
      <c r="AG49" s="605"/>
      <c r="AH49" s="605"/>
      <c r="AI49" s="605"/>
      <c r="AJ49" s="605"/>
      <c r="AK49" s="605"/>
      <c r="AL49" s="605"/>
      <c r="AM49" s="605"/>
      <c r="AN49" s="605"/>
      <c r="AO49" s="605"/>
      <c r="AP49" s="670"/>
      <c r="AQ49" s="670"/>
      <c r="AR49" s="34" t="s">
        <v>79</v>
      </c>
      <c r="AU49" s="231"/>
    </row>
    <row r="50" spans="1:44" ht="27.75" customHeight="1">
      <c r="A50" s="676" t="s">
        <v>747</v>
      </c>
      <c r="B50" s="677"/>
      <c r="C50" s="677"/>
      <c r="D50" s="677"/>
      <c r="E50" s="677"/>
      <c r="F50" s="677"/>
      <c r="G50" s="677"/>
      <c r="H50" s="677"/>
      <c r="I50" s="678"/>
      <c r="J50" s="634" t="s">
        <v>50</v>
      </c>
      <c r="K50" s="571"/>
      <c r="L50" s="571"/>
      <c r="M50" s="572"/>
      <c r="N50" s="606"/>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7"/>
      <c r="AL50" s="607"/>
      <c r="AM50" s="607"/>
      <c r="AN50" s="607"/>
      <c r="AO50" s="607"/>
      <c r="AP50" s="607"/>
      <c r="AQ50" s="607"/>
      <c r="AR50" s="608"/>
    </row>
    <row r="51" spans="1:44" ht="27.75" customHeight="1">
      <c r="A51" s="679"/>
      <c r="B51" s="680"/>
      <c r="C51" s="680"/>
      <c r="D51" s="680"/>
      <c r="E51" s="680"/>
      <c r="F51" s="680"/>
      <c r="G51" s="680"/>
      <c r="H51" s="680"/>
      <c r="I51" s="681"/>
      <c r="J51" s="634" t="s">
        <v>51</v>
      </c>
      <c r="K51" s="571"/>
      <c r="L51" s="571"/>
      <c r="M51" s="572"/>
      <c r="N51" s="606"/>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7"/>
      <c r="AL51" s="607"/>
      <c r="AM51" s="607"/>
      <c r="AN51" s="607"/>
      <c r="AO51" s="607"/>
      <c r="AP51" s="607"/>
      <c r="AQ51" s="607"/>
      <c r="AR51" s="608"/>
    </row>
    <row r="52" spans="1:44" ht="27.75" customHeight="1">
      <c r="A52" s="679"/>
      <c r="B52" s="680"/>
      <c r="C52" s="680"/>
      <c r="D52" s="680"/>
      <c r="E52" s="680"/>
      <c r="F52" s="680"/>
      <c r="G52" s="680"/>
      <c r="H52" s="680"/>
      <c r="I52" s="681"/>
      <c r="J52" s="634" t="s">
        <v>42</v>
      </c>
      <c r="K52" s="571"/>
      <c r="L52" s="571"/>
      <c r="M52" s="572"/>
      <c r="N52" s="688"/>
      <c r="O52" s="689"/>
      <c r="P52" s="689"/>
      <c r="Q52" s="689"/>
      <c r="R52" s="689"/>
      <c r="S52" s="689"/>
      <c r="T52" s="689"/>
      <c r="U52" s="689"/>
      <c r="V52" s="689"/>
      <c r="W52" s="689"/>
      <c r="X52" s="689"/>
      <c r="Y52" s="689"/>
      <c r="Z52" s="689"/>
      <c r="AA52" s="689"/>
      <c r="AB52" s="693"/>
      <c r="AC52" s="634" t="s">
        <v>80</v>
      </c>
      <c r="AD52" s="571"/>
      <c r="AE52" s="571"/>
      <c r="AF52" s="572"/>
      <c r="AG52" s="688"/>
      <c r="AH52" s="689"/>
      <c r="AI52" s="689"/>
      <c r="AJ52" s="689"/>
      <c r="AK52" s="689"/>
      <c r="AL52" s="689"/>
      <c r="AM52" s="689"/>
      <c r="AN52" s="689"/>
      <c r="AO52" s="689"/>
      <c r="AP52" s="689"/>
      <c r="AQ52" s="689"/>
      <c r="AR52" s="690"/>
    </row>
    <row r="53" spans="1:44" ht="27.75" customHeight="1" thickBot="1">
      <c r="A53" s="682"/>
      <c r="B53" s="683"/>
      <c r="C53" s="683"/>
      <c r="D53" s="683"/>
      <c r="E53" s="683"/>
      <c r="F53" s="683"/>
      <c r="G53" s="683"/>
      <c r="H53" s="683"/>
      <c r="I53" s="684"/>
      <c r="J53" s="596" t="s">
        <v>81</v>
      </c>
      <c r="K53" s="597"/>
      <c r="L53" s="597"/>
      <c r="M53" s="598"/>
      <c r="N53" s="685"/>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686"/>
      <c r="AM53" s="686"/>
      <c r="AN53" s="686"/>
      <c r="AO53" s="686"/>
      <c r="AP53" s="686"/>
      <c r="AQ53" s="686"/>
      <c r="AR53" s="687"/>
    </row>
    <row r="54" spans="1:44" ht="13.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row>
  </sheetData>
  <sheetProtection password="CACF" sheet="1" objects="1" scenarios="1" selectLockedCells="1"/>
  <mergeCells count="70">
    <mergeCell ref="AG52:AR52"/>
    <mergeCell ref="V47:W47"/>
    <mergeCell ref="A37:R37"/>
    <mergeCell ref="N52:AB52"/>
    <mergeCell ref="A47:I49"/>
    <mergeCell ref="J51:M51"/>
    <mergeCell ref="J52:M52"/>
    <mergeCell ref="J49:K49"/>
    <mergeCell ref="AC52:AF52"/>
    <mergeCell ref="N50:AR50"/>
    <mergeCell ref="A36:AR36"/>
    <mergeCell ref="AC47:AD47"/>
    <mergeCell ref="AP49:AQ49"/>
    <mergeCell ref="AC48:AR48"/>
    <mergeCell ref="N45:AM45"/>
    <mergeCell ref="AE47:AR47"/>
    <mergeCell ref="A50:I53"/>
    <mergeCell ref="N53:AR53"/>
    <mergeCell ref="AL37:AR37"/>
    <mergeCell ref="AL38:AR42"/>
    <mergeCell ref="R21:AA22"/>
    <mergeCell ref="AB21:AM22"/>
    <mergeCell ref="X18:X19"/>
    <mergeCell ref="AD33:AN33"/>
    <mergeCell ref="S37:AK37"/>
    <mergeCell ref="A31:AR31"/>
    <mergeCell ref="C13:AP14"/>
    <mergeCell ref="AH18:AH19"/>
    <mergeCell ref="C15:AP16"/>
    <mergeCell ref="B18:L22"/>
    <mergeCell ref="J8:V8"/>
    <mergeCell ref="W8:AE8"/>
    <mergeCell ref="AF8:AR8"/>
    <mergeCell ref="A8:I8"/>
    <mergeCell ref="W9:AR9"/>
    <mergeCell ref="Y18:AG19"/>
    <mergeCell ref="A1:AR1"/>
    <mergeCell ref="AJ3:AR3"/>
    <mergeCell ref="AE4:AI4"/>
    <mergeCell ref="AJ4:AR4"/>
    <mergeCell ref="AE3:AI3"/>
    <mergeCell ref="AE5:AI5"/>
    <mergeCell ref="AJ5:AR5"/>
    <mergeCell ref="A3:AC5"/>
    <mergeCell ref="AA48:AB48"/>
    <mergeCell ref="J53:M53"/>
    <mergeCell ref="X47:AB47"/>
    <mergeCell ref="A45:I46"/>
    <mergeCell ref="AC49:AO49"/>
    <mergeCell ref="N51:AR51"/>
    <mergeCell ref="J50:M50"/>
    <mergeCell ref="O47:Q47"/>
    <mergeCell ref="AA49:AB49"/>
    <mergeCell ref="L49:Z49"/>
    <mergeCell ref="T38:AK39"/>
    <mergeCell ref="T40:AK41"/>
    <mergeCell ref="R47:U47"/>
    <mergeCell ref="M48:Z48"/>
    <mergeCell ref="N46:AM46"/>
    <mergeCell ref="L23:AQ23"/>
    <mergeCell ref="L24:AQ24"/>
    <mergeCell ref="J45:M45"/>
    <mergeCell ref="J48:L48"/>
    <mergeCell ref="J47:M47"/>
    <mergeCell ref="C27:C28"/>
    <mergeCell ref="J46:M46"/>
    <mergeCell ref="J27:J28"/>
    <mergeCell ref="C38:R38"/>
    <mergeCell ref="C40:R40"/>
    <mergeCell ref="H27:H28"/>
  </mergeCells>
  <dataValidations count="10">
    <dataValidation allowBlank="1" showInputMessage="1" showErrorMessage="1" imeMode="off" sqref="N53:AR53 AP49:AQ49 AG52:AR52 O47 AJ4:AR5"/>
    <dataValidation allowBlank="1" showInputMessage="1" showErrorMessage="1" imeMode="fullKatakana" sqref="N45:AM45"/>
    <dataValidation allowBlank="1" showInputMessage="1" showErrorMessage="1" imeMode="hiragana" sqref="R47:U47 AC49 X47:AB47 AE47:AR47 M48:Z48 AC48:AR48 L49:Z49 N46:AM46 N50:AR50 N51:AR51"/>
    <dataValidation allowBlank="1" showErrorMessage="1" prompt="日中連絡がとれる連絡先を記入ください" imeMode="off" sqref="N52:AB52"/>
    <dataValidation allowBlank="1" showErrorMessage="1" prompt="「月／日」の形式で入力" sqref="AD33:AN33"/>
    <dataValidation allowBlank="1" showErrorMessage="1" prompt="「月／日」の形式で入力" imeMode="off" sqref="J29 J8:V8 AF8:AR8 J25:J26"/>
    <dataValidation allowBlank="1" showInputMessage="1" showErrorMessage="1" prompt="「月／日」の形式で入力" sqref="R21:AA22"/>
    <dataValidation type="textLength" operator="equal" allowBlank="1" showInputMessage="1" showErrorMessage="1" error="９桁の整数を記入してください。" imeMode="off" sqref="Y18:AG19">
      <formula1>9</formula1>
    </dataValidation>
    <dataValidation allowBlank="1" showInputMessage="1" showErrorMessage="1" prompt="「月／日」の形式で入力" imeMode="off" sqref="J7"/>
    <dataValidation allowBlank="1" showInputMessage="1" showErrorMessage="1" prompt="電子帳票ＡＱＵＡで払出された１３桁の受付IDをご記入ください。" imeMode="off" sqref="AJ3:AR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&amp;RFAX:0120-435-230
</oddHeader>
    <oddFooter>&amp;LA15914711114&amp;C&amp;P/&amp;N&amp;RVer2.8F</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7"/>
  <dimension ref="A1:AR60"/>
  <sheetViews>
    <sheetView showGridLines="0" zoomScaleSheetLayoutView="100" zoomScalePageLayoutView="0" workbookViewId="0" topLeftCell="A1">
      <selection activeCell="O10" sqref="O10:Q10"/>
    </sheetView>
  </sheetViews>
  <sheetFormatPr defaultColWidth="2.625" defaultRowHeight="13.5"/>
  <cols>
    <col min="1" max="16384" width="2.625" style="5" customWidth="1"/>
  </cols>
  <sheetData>
    <row r="1" spans="1:44" s="3" customFormat="1" ht="22.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3" customFormat="1" ht="22.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612" t="s">
        <v>45</v>
      </c>
      <c r="AF2" s="612"/>
      <c r="AG2" s="612"/>
      <c r="AH2" s="612"/>
      <c r="AI2" s="612"/>
      <c r="AJ2" s="776">
        <f>IF('お客様情報'!AJ3="","",'お客様情報'!AJ3)</f>
      </c>
      <c r="AK2" s="776"/>
      <c r="AL2" s="776"/>
      <c r="AM2" s="776"/>
      <c r="AN2" s="776"/>
      <c r="AO2" s="776"/>
      <c r="AP2" s="776"/>
      <c r="AQ2" s="776"/>
      <c r="AR2" s="776"/>
    </row>
    <row r="3" ht="4.5" customHeight="1"/>
    <row r="4" ht="4.5" customHeight="1"/>
    <row r="5" ht="4.5" customHeight="1"/>
    <row r="6" spans="1:44" ht="4.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s="2" customFormat="1" ht="18" customHeight="1">
      <c r="A7" s="125" t="s">
        <v>82</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2:44" s="2" customFormat="1" ht="19.5" customHeight="1" thickBot="1">
      <c r="B8" s="123" t="s">
        <v>641</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row>
    <row r="9" spans="1:44" s="2" customFormat="1" ht="19.5" customHeight="1">
      <c r="A9" s="599" t="s">
        <v>187</v>
      </c>
      <c r="B9" s="798"/>
      <c r="C9" s="798"/>
      <c r="D9" s="798"/>
      <c r="E9" s="798"/>
      <c r="F9" s="798"/>
      <c r="G9" s="798"/>
      <c r="H9" s="798"/>
      <c r="I9" s="799"/>
      <c r="J9" s="38"/>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40"/>
    </row>
    <row r="10" spans="1:44" s="2" customFormat="1" ht="30" customHeight="1">
      <c r="A10" s="800"/>
      <c r="B10" s="801"/>
      <c r="C10" s="801"/>
      <c r="D10" s="801"/>
      <c r="E10" s="801"/>
      <c r="F10" s="801"/>
      <c r="G10" s="801"/>
      <c r="H10" s="801"/>
      <c r="I10" s="802"/>
      <c r="J10" s="634" t="s">
        <v>36</v>
      </c>
      <c r="K10" s="571"/>
      <c r="L10" s="571"/>
      <c r="M10" s="572"/>
      <c r="N10" s="33" t="s">
        <v>77</v>
      </c>
      <c r="O10" s="665"/>
      <c r="P10" s="665"/>
      <c r="Q10" s="665"/>
      <c r="R10" s="585"/>
      <c r="S10" s="585"/>
      <c r="T10" s="585"/>
      <c r="U10" s="585"/>
      <c r="V10" s="594" t="s">
        <v>78</v>
      </c>
      <c r="W10" s="594"/>
      <c r="X10" s="585"/>
      <c r="Y10" s="585"/>
      <c r="Z10" s="585"/>
      <c r="AA10" s="585"/>
      <c r="AB10" s="585"/>
      <c r="AC10" s="594" t="s">
        <v>37</v>
      </c>
      <c r="AD10" s="594"/>
      <c r="AE10" s="585"/>
      <c r="AF10" s="585"/>
      <c r="AG10" s="585"/>
      <c r="AH10" s="585"/>
      <c r="AI10" s="585"/>
      <c r="AJ10" s="585"/>
      <c r="AK10" s="585"/>
      <c r="AL10" s="585"/>
      <c r="AM10" s="585"/>
      <c r="AN10" s="585"/>
      <c r="AO10" s="585"/>
      <c r="AP10" s="585"/>
      <c r="AQ10" s="585"/>
      <c r="AR10" s="675"/>
    </row>
    <row r="11" spans="1:44" s="2" customFormat="1" ht="30" customHeight="1">
      <c r="A11" s="694" t="s">
        <v>188</v>
      </c>
      <c r="B11" s="695"/>
      <c r="C11" s="695"/>
      <c r="D11" s="695"/>
      <c r="E11" s="695"/>
      <c r="F11" s="695"/>
      <c r="G11" s="695"/>
      <c r="H11" s="695"/>
      <c r="I11" s="696"/>
      <c r="J11" s="593" t="s">
        <v>48</v>
      </c>
      <c r="K11" s="594"/>
      <c r="L11" s="594"/>
      <c r="M11" s="586"/>
      <c r="N11" s="586"/>
      <c r="O11" s="586"/>
      <c r="P11" s="586"/>
      <c r="Q11" s="586"/>
      <c r="R11" s="586"/>
      <c r="S11" s="586"/>
      <c r="T11" s="586"/>
      <c r="U11" s="586"/>
      <c r="V11" s="586"/>
      <c r="W11" s="586"/>
      <c r="X11" s="586"/>
      <c r="Y11" s="586"/>
      <c r="Z11" s="586"/>
      <c r="AA11" s="595" t="s">
        <v>49</v>
      </c>
      <c r="AB11" s="595"/>
      <c r="AC11" s="586"/>
      <c r="AD11" s="586"/>
      <c r="AE11" s="586"/>
      <c r="AF11" s="586"/>
      <c r="AG11" s="586"/>
      <c r="AH11" s="586"/>
      <c r="AI11" s="586"/>
      <c r="AJ11" s="586"/>
      <c r="AK11" s="586"/>
      <c r="AL11" s="586"/>
      <c r="AM11" s="586"/>
      <c r="AN11" s="586"/>
      <c r="AO11" s="586"/>
      <c r="AP11" s="586"/>
      <c r="AQ11" s="586"/>
      <c r="AR11" s="671"/>
    </row>
    <row r="12" spans="1:44" s="2" customFormat="1" ht="30" customHeight="1">
      <c r="A12" s="697"/>
      <c r="B12" s="698"/>
      <c r="C12" s="698"/>
      <c r="D12" s="698"/>
      <c r="E12" s="698"/>
      <c r="F12" s="698"/>
      <c r="G12" s="698"/>
      <c r="H12" s="698"/>
      <c r="I12" s="699"/>
      <c r="J12" s="777" t="s">
        <v>38</v>
      </c>
      <c r="K12" s="778"/>
      <c r="L12" s="667"/>
      <c r="M12" s="667"/>
      <c r="N12" s="667"/>
      <c r="O12" s="667"/>
      <c r="P12" s="667"/>
      <c r="Q12" s="667"/>
      <c r="R12" s="667"/>
      <c r="S12" s="667"/>
      <c r="T12" s="667"/>
      <c r="U12" s="667"/>
      <c r="V12" s="667"/>
      <c r="W12" s="667"/>
      <c r="X12" s="667"/>
      <c r="Y12" s="667"/>
      <c r="Z12" s="667"/>
      <c r="AA12" s="785" t="s">
        <v>40</v>
      </c>
      <c r="AB12" s="778"/>
      <c r="AC12" s="605"/>
      <c r="AD12" s="605"/>
      <c r="AE12" s="605"/>
      <c r="AF12" s="605"/>
      <c r="AG12" s="605"/>
      <c r="AH12" s="605"/>
      <c r="AI12" s="605"/>
      <c r="AJ12" s="605"/>
      <c r="AK12" s="605"/>
      <c r="AL12" s="605"/>
      <c r="AM12" s="605"/>
      <c r="AN12" s="605"/>
      <c r="AO12" s="605"/>
      <c r="AP12" s="670"/>
      <c r="AQ12" s="670"/>
      <c r="AR12" s="32" t="s">
        <v>79</v>
      </c>
    </row>
    <row r="13" spans="1:44" s="2" customFormat="1" ht="49.5" customHeight="1">
      <c r="A13" s="811" t="s">
        <v>748</v>
      </c>
      <c r="B13" s="804"/>
      <c r="C13" s="804"/>
      <c r="D13" s="804"/>
      <c r="E13" s="804"/>
      <c r="F13" s="804"/>
      <c r="G13" s="804"/>
      <c r="H13" s="804"/>
      <c r="I13" s="805"/>
      <c r="J13" s="808"/>
      <c r="K13" s="809"/>
      <c r="L13" s="809"/>
      <c r="M13" s="809"/>
      <c r="N13" s="809"/>
      <c r="O13" s="809"/>
      <c r="P13" s="809"/>
      <c r="Q13" s="809"/>
      <c r="R13" s="809"/>
      <c r="S13" s="809"/>
      <c r="T13" s="809"/>
      <c r="U13" s="809"/>
      <c r="V13" s="809"/>
      <c r="W13" s="809"/>
      <c r="X13" s="809"/>
      <c r="Y13" s="809"/>
      <c r="Z13" s="809"/>
      <c r="AA13" s="809"/>
      <c r="AB13" s="809"/>
      <c r="AC13" s="809"/>
      <c r="AD13" s="809"/>
      <c r="AE13" s="809"/>
      <c r="AF13" s="809"/>
      <c r="AG13" s="809"/>
      <c r="AH13" s="809"/>
      <c r="AI13" s="809"/>
      <c r="AJ13" s="809"/>
      <c r="AK13" s="809"/>
      <c r="AL13" s="809"/>
      <c r="AM13" s="809"/>
      <c r="AN13" s="809"/>
      <c r="AO13" s="809"/>
      <c r="AP13" s="809"/>
      <c r="AQ13" s="809"/>
      <c r="AR13" s="810"/>
    </row>
    <row r="14" spans="1:44" s="2" customFormat="1" ht="47.25" customHeight="1">
      <c r="A14" s="803" t="s">
        <v>44</v>
      </c>
      <c r="B14" s="804"/>
      <c r="C14" s="804"/>
      <c r="D14" s="804"/>
      <c r="E14" s="804"/>
      <c r="F14" s="804"/>
      <c r="G14" s="804"/>
      <c r="H14" s="804"/>
      <c r="I14" s="805"/>
      <c r="J14" s="806"/>
      <c r="K14" s="807"/>
      <c r="L14" s="807"/>
      <c r="M14" s="807"/>
      <c r="N14" s="807"/>
      <c r="O14" s="807"/>
      <c r="P14" s="807"/>
      <c r="Q14" s="807"/>
      <c r="R14" s="807"/>
      <c r="S14" s="807"/>
      <c r="T14" s="807"/>
      <c r="U14" s="807"/>
      <c r="V14" s="807"/>
      <c r="W14" s="807"/>
      <c r="X14" s="807"/>
      <c r="Y14" s="41"/>
      <c r="Z14" s="41"/>
      <c r="AA14" s="786" t="s">
        <v>672</v>
      </c>
      <c r="AB14" s="786"/>
      <c r="AC14" s="786"/>
      <c r="AD14" s="786"/>
      <c r="AE14" s="786"/>
      <c r="AF14" s="786"/>
      <c r="AG14" s="786"/>
      <c r="AH14" s="786"/>
      <c r="AI14" s="786"/>
      <c r="AJ14" s="786"/>
      <c r="AK14" s="786"/>
      <c r="AL14" s="786"/>
      <c r="AM14" s="786"/>
      <c r="AN14" s="786"/>
      <c r="AO14" s="786"/>
      <c r="AP14" s="786"/>
      <c r="AQ14" s="786"/>
      <c r="AR14" s="787"/>
    </row>
    <row r="15" spans="1:44" s="2" customFormat="1" ht="38.25" customHeight="1">
      <c r="A15" s="676" t="s">
        <v>52</v>
      </c>
      <c r="B15" s="789"/>
      <c r="C15" s="789"/>
      <c r="D15" s="789"/>
      <c r="E15" s="789"/>
      <c r="F15" s="789"/>
      <c r="G15" s="789"/>
      <c r="H15" s="789"/>
      <c r="I15" s="790"/>
      <c r="J15" s="42"/>
      <c r="K15" s="43"/>
      <c r="L15" s="1"/>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4"/>
    </row>
    <row r="16" spans="1:44" ht="30" customHeight="1" thickBot="1">
      <c r="A16" s="791"/>
      <c r="B16" s="792"/>
      <c r="C16" s="792"/>
      <c r="D16" s="792"/>
      <c r="E16" s="792"/>
      <c r="F16" s="792"/>
      <c r="G16" s="792"/>
      <c r="H16" s="792"/>
      <c r="I16" s="793"/>
      <c r="J16" s="707" t="s">
        <v>35</v>
      </c>
      <c r="K16" s="708"/>
      <c r="L16" s="708"/>
      <c r="M16" s="709"/>
      <c r="N16" s="779"/>
      <c r="O16" s="780"/>
      <c r="P16" s="780"/>
      <c r="Q16" s="780"/>
      <c r="R16" s="780"/>
      <c r="S16" s="780"/>
      <c r="T16" s="780"/>
      <c r="U16" s="780"/>
      <c r="V16" s="780"/>
      <c r="W16" s="780"/>
      <c r="X16" s="780"/>
      <c r="Y16" s="780"/>
      <c r="Z16" s="780"/>
      <c r="AA16" s="780"/>
      <c r="AB16" s="780"/>
      <c r="AC16" s="781"/>
      <c r="AD16" s="707" t="s">
        <v>42</v>
      </c>
      <c r="AE16" s="708"/>
      <c r="AF16" s="708"/>
      <c r="AG16" s="709"/>
      <c r="AH16" s="701"/>
      <c r="AI16" s="702"/>
      <c r="AJ16" s="702"/>
      <c r="AK16" s="702"/>
      <c r="AL16" s="702"/>
      <c r="AM16" s="702"/>
      <c r="AN16" s="702"/>
      <c r="AO16" s="702"/>
      <c r="AP16" s="702"/>
      <c r="AQ16" s="702"/>
      <c r="AR16" s="703"/>
    </row>
    <row r="17" spans="1:44" s="45" customFormat="1" ht="12">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row>
    <row r="18" spans="2:44" s="2" customFormat="1" ht="19.5" customHeight="1" thickBot="1">
      <c r="B18" s="123" t="s">
        <v>642</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row>
    <row r="19" spans="1:44" s="2" customFormat="1" ht="19.5" customHeight="1">
      <c r="A19" s="753" t="s">
        <v>58</v>
      </c>
      <c r="B19" s="754"/>
      <c r="C19" s="754"/>
      <c r="D19" s="754"/>
      <c r="E19" s="754"/>
      <c r="F19" s="754"/>
      <c r="G19" s="754"/>
      <c r="H19" s="754"/>
      <c r="I19" s="755"/>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40"/>
    </row>
    <row r="20" spans="1:44" s="3" customFormat="1" ht="28.5" customHeight="1">
      <c r="A20" s="756"/>
      <c r="B20" s="757"/>
      <c r="C20" s="757"/>
      <c r="D20" s="757"/>
      <c r="E20" s="757"/>
      <c r="F20" s="757"/>
      <c r="G20" s="757"/>
      <c r="H20" s="757"/>
      <c r="I20" s="758"/>
      <c r="J20" s="713" t="s">
        <v>35</v>
      </c>
      <c r="K20" s="713"/>
      <c r="L20" s="713"/>
      <c r="M20" s="714"/>
      <c r="N20" s="606"/>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8"/>
    </row>
    <row r="21" spans="1:44" ht="28.5" customHeight="1">
      <c r="A21" s="759" t="s">
        <v>57</v>
      </c>
      <c r="B21" s="715"/>
      <c r="C21" s="715"/>
      <c r="D21" s="715"/>
      <c r="E21" s="715"/>
      <c r="F21" s="715"/>
      <c r="G21" s="715"/>
      <c r="H21" s="715"/>
      <c r="I21" s="716"/>
      <c r="J21" s="724" t="s">
        <v>669</v>
      </c>
      <c r="K21" s="571"/>
      <c r="L21" s="571"/>
      <c r="M21" s="572"/>
      <c r="N21" s="736"/>
      <c r="O21" s="737"/>
      <c r="P21" s="737"/>
      <c r="Q21" s="737"/>
      <c r="R21" s="737"/>
      <c r="S21" s="737"/>
      <c r="T21" s="737"/>
      <c r="U21" s="737"/>
      <c r="V21" s="737"/>
      <c r="W21" s="737"/>
      <c r="X21" s="737"/>
      <c r="Y21" s="737"/>
      <c r="Z21" s="737"/>
      <c r="AA21" s="738"/>
      <c r="AB21" s="634" t="s">
        <v>83</v>
      </c>
      <c r="AC21" s="571"/>
      <c r="AD21" s="571"/>
      <c r="AE21" s="572"/>
      <c r="AF21" s="736"/>
      <c r="AG21" s="737"/>
      <c r="AH21" s="737"/>
      <c r="AI21" s="737"/>
      <c r="AJ21" s="737"/>
      <c r="AK21" s="737"/>
      <c r="AL21" s="737"/>
      <c r="AM21" s="737"/>
      <c r="AN21" s="737"/>
      <c r="AO21" s="737"/>
      <c r="AP21" s="737"/>
      <c r="AQ21" s="737"/>
      <c r="AR21" s="742"/>
    </row>
    <row r="22" spans="1:44" ht="28.5" customHeight="1" thickBot="1">
      <c r="A22" s="760"/>
      <c r="B22" s="761"/>
      <c r="C22" s="761"/>
      <c r="D22" s="761"/>
      <c r="E22" s="761"/>
      <c r="F22" s="761"/>
      <c r="G22" s="761"/>
      <c r="H22" s="761"/>
      <c r="I22" s="762"/>
      <c r="J22" s="708" t="s">
        <v>84</v>
      </c>
      <c r="K22" s="708"/>
      <c r="L22" s="708"/>
      <c r="M22" s="709"/>
      <c r="N22" s="739"/>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1"/>
    </row>
    <row r="23" spans="1:44" s="45" customFormat="1" ht="5.2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row>
    <row r="24" spans="2:44" s="2" customFormat="1" ht="18.75" customHeight="1" thickBot="1">
      <c r="B24" s="123" t="s">
        <v>877</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row>
    <row r="25" spans="1:44" s="46" customFormat="1" ht="3.75" customHeight="1">
      <c r="A25" s="763" t="s">
        <v>863</v>
      </c>
      <c r="B25" s="764"/>
      <c r="C25" s="764"/>
      <c r="D25" s="764"/>
      <c r="E25" s="764"/>
      <c r="F25" s="764"/>
      <c r="G25" s="764"/>
      <c r="H25" s="764"/>
      <c r="I25" s="765"/>
      <c r="J25" s="491"/>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3"/>
    </row>
    <row r="26" spans="1:44" s="47" customFormat="1" ht="18.75" customHeight="1">
      <c r="A26" s="766"/>
      <c r="B26" s="767"/>
      <c r="C26" s="767"/>
      <c r="D26" s="767"/>
      <c r="E26" s="767"/>
      <c r="F26" s="767"/>
      <c r="G26" s="767"/>
      <c r="H26" s="767"/>
      <c r="I26" s="768"/>
      <c r="J26" s="494"/>
      <c r="K26" s="495"/>
      <c r="L26" s="305" t="s">
        <v>864</v>
      </c>
      <c r="M26" s="495"/>
      <c r="N26" s="495"/>
      <c r="O26" s="495"/>
      <c r="P26" s="495"/>
      <c r="Q26" s="495"/>
      <c r="R26" s="495"/>
      <c r="S26" s="495"/>
      <c r="T26" s="495"/>
      <c r="U26" s="495"/>
      <c r="V26" s="495"/>
      <c r="W26" s="495"/>
      <c r="X26" s="495"/>
      <c r="Y26" s="495"/>
      <c r="Z26" s="28" t="s">
        <v>865</v>
      </c>
      <c r="AA26" s="495"/>
      <c r="AB26" s="495"/>
      <c r="AC26" s="495"/>
      <c r="AD26" s="495"/>
      <c r="AE26" s="495"/>
      <c r="AF26" s="495"/>
      <c r="AG26" s="495"/>
      <c r="AH26" s="495"/>
      <c r="AI26" s="495"/>
      <c r="AJ26" s="495"/>
      <c r="AK26" s="495"/>
      <c r="AL26" s="495"/>
      <c r="AM26" s="495"/>
      <c r="AN26" s="495"/>
      <c r="AO26" s="495"/>
      <c r="AP26" s="495"/>
      <c r="AQ26" s="495"/>
      <c r="AR26" s="50"/>
    </row>
    <row r="27" spans="1:44" s="47" customFormat="1" ht="23.25" customHeight="1">
      <c r="A27" s="766"/>
      <c r="B27" s="767"/>
      <c r="C27" s="767"/>
      <c r="D27" s="767"/>
      <c r="E27" s="767"/>
      <c r="F27" s="767"/>
      <c r="G27" s="767"/>
      <c r="H27" s="767"/>
      <c r="I27" s="768"/>
      <c r="J27" s="494"/>
      <c r="K27" s="495"/>
      <c r="L27" s="28" t="s">
        <v>893</v>
      </c>
      <c r="M27" s="306"/>
      <c r="N27" s="306"/>
      <c r="O27" s="306"/>
      <c r="P27" s="306"/>
      <c r="Q27" s="306"/>
      <c r="R27" s="496"/>
      <c r="S27" s="496"/>
      <c r="T27" s="496"/>
      <c r="U27" s="28"/>
      <c r="V27" s="496"/>
      <c r="W27" s="46"/>
      <c r="X27" s="305"/>
      <c r="Y27" s="305"/>
      <c r="Z27" s="305" t="s">
        <v>866</v>
      </c>
      <c r="AA27" s="305"/>
      <c r="AB27" s="305"/>
      <c r="AC27" s="496"/>
      <c r="AD27" s="496"/>
      <c r="AE27" s="496"/>
      <c r="AF27" s="496"/>
      <c r="AG27" s="496"/>
      <c r="AH27" s="497"/>
      <c r="AI27" s="28"/>
      <c r="AJ27" s="28"/>
      <c r="AK27" s="28"/>
      <c r="AL27" s="28"/>
      <c r="AM27" s="28"/>
      <c r="AN27" s="496"/>
      <c r="AO27" s="496"/>
      <c r="AP27" s="496"/>
      <c r="AQ27" s="496"/>
      <c r="AR27" s="50"/>
    </row>
    <row r="28" spans="1:44" s="47" customFormat="1" ht="3.75" customHeight="1">
      <c r="A28" s="766"/>
      <c r="B28" s="767"/>
      <c r="C28" s="767"/>
      <c r="D28" s="767"/>
      <c r="E28" s="767"/>
      <c r="F28" s="767"/>
      <c r="G28" s="767"/>
      <c r="H28" s="767"/>
      <c r="I28" s="768"/>
      <c r="J28" s="494"/>
      <c r="K28" s="495"/>
      <c r="L28" s="28"/>
      <c r="M28" s="306"/>
      <c r="N28" s="306"/>
      <c r="O28" s="306"/>
      <c r="P28" s="306"/>
      <c r="Q28" s="306"/>
      <c r="R28" s="496"/>
      <c r="S28" s="496"/>
      <c r="T28" s="496"/>
      <c r="U28" s="28"/>
      <c r="V28" s="496"/>
      <c r="W28" s="46"/>
      <c r="X28" s="305"/>
      <c r="Y28" s="305"/>
      <c r="Z28" s="305"/>
      <c r="AA28" s="305"/>
      <c r="AB28" s="305"/>
      <c r="AC28" s="496"/>
      <c r="AD28" s="496"/>
      <c r="AE28" s="496"/>
      <c r="AF28" s="496"/>
      <c r="AG28" s="496"/>
      <c r="AH28" s="497"/>
      <c r="AI28" s="28"/>
      <c r="AJ28" s="28"/>
      <c r="AK28" s="28"/>
      <c r="AL28" s="28"/>
      <c r="AM28" s="28"/>
      <c r="AN28" s="496"/>
      <c r="AO28" s="496"/>
      <c r="AP28" s="496"/>
      <c r="AQ28" s="496"/>
      <c r="AR28" s="50"/>
    </row>
    <row r="29" spans="1:44" s="47" customFormat="1" ht="12">
      <c r="A29" s="766"/>
      <c r="B29" s="767"/>
      <c r="C29" s="767"/>
      <c r="D29" s="767"/>
      <c r="E29" s="767"/>
      <c r="F29" s="767"/>
      <c r="G29" s="767"/>
      <c r="H29" s="767"/>
      <c r="I29" s="768"/>
      <c r="J29" s="745" t="s">
        <v>867</v>
      </c>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746"/>
      <c r="AM29" s="746"/>
      <c r="AN29" s="746"/>
      <c r="AO29" s="746"/>
      <c r="AP29" s="746"/>
      <c r="AQ29" s="746"/>
      <c r="AR29" s="747"/>
    </row>
    <row r="30" spans="1:44" s="47" customFormat="1" ht="45">
      <c r="A30" s="766"/>
      <c r="B30" s="767"/>
      <c r="C30" s="767"/>
      <c r="D30" s="767"/>
      <c r="E30" s="767"/>
      <c r="F30" s="767"/>
      <c r="G30" s="767"/>
      <c r="H30" s="767"/>
      <c r="I30" s="768"/>
      <c r="J30" s="498" t="s">
        <v>868</v>
      </c>
      <c r="K30" s="748" t="s">
        <v>869</v>
      </c>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9"/>
    </row>
    <row r="31" spans="1:44" s="47" customFormat="1" ht="14.25" customHeight="1">
      <c r="A31" s="766"/>
      <c r="B31" s="767"/>
      <c r="C31" s="767"/>
      <c r="D31" s="767"/>
      <c r="E31" s="767"/>
      <c r="F31" s="767"/>
      <c r="G31" s="767"/>
      <c r="H31" s="767"/>
      <c r="I31" s="768"/>
      <c r="J31" s="750" t="s">
        <v>894</v>
      </c>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1"/>
      <c r="AL31" s="751"/>
      <c r="AM31" s="751"/>
      <c r="AN31" s="751"/>
      <c r="AO31" s="751"/>
      <c r="AP31" s="751"/>
      <c r="AQ31" s="751"/>
      <c r="AR31" s="752"/>
    </row>
    <row r="32" spans="1:44" s="47" customFormat="1" ht="56.25">
      <c r="A32" s="766"/>
      <c r="B32" s="767"/>
      <c r="C32" s="767"/>
      <c r="D32" s="767"/>
      <c r="E32" s="767"/>
      <c r="F32" s="767"/>
      <c r="G32" s="767"/>
      <c r="H32" s="767"/>
      <c r="I32" s="768"/>
      <c r="J32" s="490" t="s">
        <v>870</v>
      </c>
      <c r="K32" s="577" t="s">
        <v>871</v>
      </c>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7"/>
      <c r="AP32" s="577"/>
      <c r="AQ32" s="577"/>
      <c r="AR32" s="772"/>
    </row>
    <row r="33" spans="1:44" s="47" customFormat="1" ht="4.5" customHeight="1">
      <c r="A33" s="766"/>
      <c r="B33" s="767"/>
      <c r="C33" s="767"/>
      <c r="D33" s="767"/>
      <c r="E33" s="767"/>
      <c r="F33" s="767"/>
      <c r="G33" s="767"/>
      <c r="H33" s="767"/>
      <c r="I33" s="768"/>
      <c r="J33" s="490"/>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499"/>
    </row>
    <row r="34" spans="1:44" s="46" customFormat="1" ht="18" thickBot="1">
      <c r="A34" s="766"/>
      <c r="B34" s="767"/>
      <c r="C34" s="767"/>
      <c r="D34" s="767"/>
      <c r="E34" s="767"/>
      <c r="F34" s="767"/>
      <c r="G34" s="767"/>
      <c r="H34" s="767"/>
      <c r="I34" s="768"/>
      <c r="J34" s="500" t="s">
        <v>895</v>
      </c>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1"/>
      <c r="AM34" s="501"/>
      <c r="AN34" s="501"/>
      <c r="AO34" s="501"/>
      <c r="AP34" s="501"/>
      <c r="AQ34" s="501"/>
      <c r="AR34" s="502"/>
    </row>
    <row r="35" spans="1:44" s="46" customFormat="1" ht="15" customHeight="1">
      <c r="A35" s="766"/>
      <c r="B35" s="767"/>
      <c r="C35" s="767"/>
      <c r="D35" s="767"/>
      <c r="E35" s="767"/>
      <c r="F35" s="767"/>
      <c r="G35" s="767"/>
      <c r="H35" s="767"/>
      <c r="I35" s="768"/>
      <c r="J35" s="500"/>
      <c r="K35" s="501"/>
      <c r="L35" s="773" t="s">
        <v>872</v>
      </c>
      <c r="M35" s="774"/>
      <c r="N35" s="774"/>
      <c r="O35" s="774"/>
      <c r="P35" s="774"/>
      <c r="Q35" s="774"/>
      <c r="R35" s="774"/>
      <c r="S35" s="774"/>
      <c r="T35" s="774"/>
      <c r="U35" s="774"/>
      <c r="V35" s="774"/>
      <c r="W35" s="775"/>
      <c r="X35" s="503"/>
      <c r="Y35" s="727" t="s">
        <v>873</v>
      </c>
      <c r="Z35" s="728"/>
      <c r="AA35" s="729"/>
      <c r="AB35" s="729"/>
      <c r="AC35" s="729"/>
      <c r="AD35" s="729"/>
      <c r="AE35" s="729"/>
      <c r="AF35" s="729"/>
      <c r="AG35" s="729"/>
      <c r="AH35" s="729"/>
      <c r="AI35" s="729"/>
      <c r="AJ35" s="729"/>
      <c r="AK35" s="729"/>
      <c r="AL35" s="729"/>
      <c r="AM35" s="729"/>
      <c r="AN35" s="729"/>
      <c r="AO35" s="730"/>
      <c r="AP35" s="501"/>
      <c r="AQ35" s="501"/>
      <c r="AR35" s="502"/>
    </row>
    <row r="36" spans="1:44" s="46" customFormat="1" ht="15" customHeight="1" thickBot="1">
      <c r="A36" s="766"/>
      <c r="B36" s="767"/>
      <c r="C36" s="767"/>
      <c r="D36" s="767"/>
      <c r="E36" s="767"/>
      <c r="F36" s="767"/>
      <c r="G36" s="767"/>
      <c r="H36" s="767"/>
      <c r="I36" s="768"/>
      <c r="J36" s="504"/>
      <c r="L36" s="682"/>
      <c r="M36" s="683"/>
      <c r="N36" s="683"/>
      <c r="O36" s="683"/>
      <c r="P36" s="683"/>
      <c r="Q36" s="683"/>
      <c r="R36" s="683"/>
      <c r="S36" s="683"/>
      <c r="T36" s="683"/>
      <c r="U36" s="683"/>
      <c r="V36" s="683"/>
      <c r="W36" s="684"/>
      <c r="X36" s="505"/>
      <c r="Y36" s="743" t="s">
        <v>874</v>
      </c>
      <c r="Z36" s="744"/>
      <c r="AA36" s="731"/>
      <c r="AB36" s="731"/>
      <c r="AC36" s="731"/>
      <c r="AD36" s="731"/>
      <c r="AE36" s="731"/>
      <c r="AF36" s="731"/>
      <c r="AG36" s="731"/>
      <c r="AH36" s="731"/>
      <c r="AI36" s="731"/>
      <c r="AJ36" s="731"/>
      <c r="AK36" s="731"/>
      <c r="AL36" s="731"/>
      <c r="AM36" s="731"/>
      <c r="AN36" s="731"/>
      <c r="AO36" s="732"/>
      <c r="AP36" s="506"/>
      <c r="AQ36" s="507"/>
      <c r="AR36" s="508"/>
    </row>
    <row r="37" spans="1:44" s="46" customFormat="1" ht="14.25" customHeight="1">
      <c r="A37" s="766"/>
      <c r="B37" s="767"/>
      <c r="C37" s="767"/>
      <c r="D37" s="767"/>
      <c r="E37" s="767"/>
      <c r="F37" s="767"/>
      <c r="G37" s="767"/>
      <c r="H37" s="767"/>
      <c r="I37" s="768"/>
      <c r="J37" s="494"/>
      <c r="K37" s="495"/>
      <c r="L37" s="509" t="s">
        <v>875</v>
      </c>
      <c r="M37" s="495"/>
      <c r="N37" s="495"/>
      <c r="O37" s="495"/>
      <c r="P37" s="495"/>
      <c r="Q37" s="495"/>
      <c r="R37" s="495"/>
      <c r="S37" s="495"/>
      <c r="T37" s="495"/>
      <c r="U37" s="495"/>
      <c r="V37" s="495"/>
      <c r="W37" s="495"/>
      <c r="X37" s="495"/>
      <c r="Y37" s="495"/>
      <c r="Z37" s="509"/>
      <c r="AA37" s="495"/>
      <c r="AB37" s="495"/>
      <c r="AC37" s="495"/>
      <c r="AD37" s="495"/>
      <c r="AE37" s="495"/>
      <c r="AF37" s="495"/>
      <c r="AG37" s="495"/>
      <c r="AH37" s="495"/>
      <c r="AI37" s="495"/>
      <c r="AJ37" s="495"/>
      <c r="AK37" s="495"/>
      <c r="AL37" s="495"/>
      <c r="AM37" s="495"/>
      <c r="AN37" s="495"/>
      <c r="AO37" s="495"/>
      <c r="AP37" s="495"/>
      <c r="AQ37" s="495"/>
      <c r="AR37" s="510"/>
    </row>
    <row r="38" spans="1:44" s="46" customFormat="1" ht="6.75" customHeight="1">
      <c r="A38" s="769"/>
      <c r="B38" s="770"/>
      <c r="C38" s="770"/>
      <c r="D38" s="770"/>
      <c r="E38" s="770"/>
      <c r="F38" s="770"/>
      <c r="G38" s="770"/>
      <c r="H38" s="770"/>
      <c r="I38" s="771"/>
      <c r="J38" s="511"/>
      <c r="K38" s="512"/>
      <c r="L38" s="245"/>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3"/>
    </row>
    <row r="39" spans="1:44" s="3" customFormat="1" ht="30" customHeight="1">
      <c r="A39" s="602" t="s">
        <v>876</v>
      </c>
      <c r="B39" s="603"/>
      <c r="C39" s="603"/>
      <c r="D39" s="603"/>
      <c r="E39" s="603"/>
      <c r="F39" s="603"/>
      <c r="G39" s="603"/>
      <c r="H39" s="603"/>
      <c r="I39" s="604"/>
      <c r="J39" s="712" t="s">
        <v>36</v>
      </c>
      <c r="K39" s="713"/>
      <c r="L39" s="713"/>
      <c r="M39" s="714"/>
      <c r="N39" s="26" t="s">
        <v>77</v>
      </c>
      <c r="O39" s="700"/>
      <c r="P39" s="700"/>
      <c r="Q39" s="700"/>
      <c r="R39" s="586"/>
      <c r="S39" s="586"/>
      <c r="T39" s="586"/>
      <c r="U39" s="586"/>
      <c r="V39" s="666" t="s">
        <v>78</v>
      </c>
      <c r="W39" s="666"/>
      <c r="X39" s="710"/>
      <c r="Y39" s="710"/>
      <c r="Z39" s="710"/>
      <c r="AA39" s="710"/>
      <c r="AB39" s="710"/>
      <c r="AC39" s="666" t="s">
        <v>37</v>
      </c>
      <c r="AD39" s="666"/>
      <c r="AE39" s="710"/>
      <c r="AF39" s="710"/>
      <c r="AG39" s="710"/>
      <c r="AH39" s="710"/>
      <c r="AI39" s="710"/>
      <c r="AJ39" s="710"/>
      <c r="AK39" s="710"/>
      <c r="AL39" s="710"/>
      <c r="AM39" s="710"/>
      <c r="AN39" s="710"/>
      <c r="AO39" s="710"/>
      <c r="AP39" s="710"/>
      <c r="AQ39" s="710"/>
      <c r="AR39" s="711"/>
    </row>
    <row r="40" spans="1:44" s="3" customFormat="1" ht="33.75" customHeight="1">
      <c r="A40" s="51"/>
      <c r="B40" s="715" t="s">
        <v>85</v>
      </c>
      <c r="C40" s="715"/>
      <c r="D40" s="715"/>
      <c r="E40" s="715"/>
      <c r="F40" s="715"/>
      <c r="G40" s="715"/>
      <c r="H40" s="715"/>
      <c r="I40" s="716"/>
      <c r="J40" s="593" t="s">
        <v>48</v>
      </c>
      <c r="K40" s="594"/>
      <c r="L40" s="594"/>
      <c r="M40" s="710"/>
      <c r="N40" s="710"/>
      <c r="O40" s="710"/>
      <c r="P40" s="710"/>
      <c r="Q40" s="710"/>
      <c r="R40" s="710"/>
      <c r="S40" s="710"/>
      <c r="T40" s="710"/>
      <c r="U40" s="710"/>
      <c r="V40" s="710"/>
      <c r="W40" s="710"/>
      <c r="X40" s="710"/>
      <c r="Y40" s="710"/>
      <c r="Z40" s="710"/>
      <c r="AA40" s="595" t="s">
        <v>49</v>
      </c>
      <c r="AB40" s="595"/>
      <c r="AC40" s="710"/>
      <c r="AD40" s="710"/>
      <c r="AE40" s="710"/>
      <c r="AF40" s="710"/>
      <c r="AG40" s="710"/>
      <c r="AH40" s="710"/>
      <c r="AI40" s="710"/>
      <c r="AJ40" s="710"/>
      <c r="AK40" s="710"/>
      <c r="AL40" s="710"/>
      <c r="AM40" s="710"/>
      <c r="AN40" s="710"/>
      <c r="AO40" s="710"/>
      <c r="AP40" s="710"/>
      <c r="AQ40" s="710"/>
      <c r="AR40" s="711"/>
    </row>
    <row r="41" spans="1:44" s="3" customFormat="1" ht="30" customHeight="1">
      <c r="A41" s="717" t="s">
        <v>671</v>
      </c>
      <c r="B41" s="718"/>
      <c r="C41" s="718"/>
      <c r="D41" s="718"/>
      <c r="E41" s="718"/>
      <c r="F41" s="718"/>
      <c r="G41" s="718"/>
      <c r="H41" s="718"/>
      <c r="I41" s="719"/>
      <c r="J41" s="666" t="s">
        <v>38</v>
      </c>
      <c r="K41" s="595"/>
      <c r="L41" s="586"/>
      <c r="M41" s="586"/>
      <c r="N41" s="586"/>
      <c r="O41" s="586"/>
      <c r="P41" s="586"/>
      <c r="Q41" s="586"/>
      <c r="R41" s="586"/>
      <c r="S41" s="586"/>
      <c r="T41" s="586"/>
      <c r="U41" s="586"/>
      <c r="V41" s="586"/>
      <c r="W41" s="586"/>
      <c r="X41" s="586"/>
      <c r="Y41" s="586"/>
      <c r="Z41" s="586"/>
      <c r="AA41" s="666" t="s">
        <v>40</v>
      </c>
      <c r="AB41" s="595"/>
      <c r="AC41" s="726"/>
      <c r="AD41" s="726"/>
      <c r="AE41" s="726"/>
      <c r="AF41" s="726"/>
      <c r="AG41" s="726"/>
      <c r="AH41" s="726"/>
      <c r="AI41" s="726"/>
      <c r="AJ41" s="726"/>
      <c r="AK41" s="726"/>
      <c r="AL41" s="726"/>
      <c r="AM41" s="726"/>
      <c r="AN41" s="726"/>
      <c r="AO41" s="726"/>
      <c r="AP41" s="782"/>
      <c r="AQ41" s="782"/>
      <c r="AR41" s="34" t="s">
        <v>79</v>
      </c>
    </row>
    <row r="42" spans="1:44" s="3" customFormat="1" ht="18.75" customHeight="1">
      <c r="A42" s="717"/>
      <c r="B42" s="718"/>
      <c r="C42" s="718"/>
      <c r="D42" s="718"/>
      <c r="E42" s="718"/>
      <c r="F42" s="718"/>
      <c r="G42" s="718"/>
      <c r="H42" s="718"/>
      <c r="I42" s="719"/>
      <c r="J42" s="723" t="s">
        <v>86</v>
      </c>
      <c r="K42" s="724"/>
      <c r="L42" s="724"/>
      <c r="M42" s="725"/>
      <c r="N42" s="704"/>
      <c r="O42" s="705"/>
      <c r="P42" s="705"/>
      <c r="Q42" s="705"/>
      <c r="R42" s="705"/>
      <c r="S42" s="705"/>
      <c r="T42" s="705"/>
      <c r="U42" s="705"/>
      <c r="V42" s="705"/>
      <c r="W42" s="705"/>
      <c r="X42" s="705"/>
      <c r="Y42" s="705"/>
      <c r="Z42" s="705"/>
      <c r="AA42" s="705"/>
      <c r="AB42" s="705"/>
      <c r="AC42" s="705"/>
      <c r="AD42" s="705"/>
      <c r="AE42" s="705"/>
      <c r="AF42" s="705"/>
      <c r="AG42" s="705"/>
      <c r="AH42" s="705"/>
      <c r="AI42" s="705"/>
      <c r="AJ42" s="705"/>
      <c r="AK42" s="705"/>
      <c r="AL42" s="705"/>
      <c r="AM42" s="705"/>
      <c r="AN42" s="705"/>
      <c r="AO42" s="705"/>
      <c r="AP42" s="705"/>
      <c r="AQ42" s="705"/>
      <c r="AR42" s="706"/>
    </row>
    <row r="43" spans="1:44" s="3" customFormat="1" ht="38.25" customHeight="1">
      <c r="A43" s="720"/>
      <c r="B43" s="721"/>
      <c r="C43" s="721"/>
      <c r="D43" s="721"/>
      <c r="E43" s="721"/>
      <c r="F43" s="721"/>
      <c r="G43" s="721"/>
      <c r="H43" s="721"/>
      <c r="I43" s="722"/>
      <c r="J43" s="723" t="s">
        <v>670</v>
      </c>
      <c r="K43" s="724"/>
      <c r="L43" s="724"/>
      <c r="M43" s="725"/>
      <c r="N43" s="606"/>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07"/>
      <c r="AL43" s="607"/>
      <c r="AM43" s="607"/>
      <c r="AN43" s="607"/>
      <c r="AO43" s="607"/>
      <c r="AP43" s="607"/>
      <c r="AQ43" s="607"/>
      <c r="AR43" s="608"/>
    </row>
    <row r="44" spans="1:44" s="3" customFormat="1" ht="30" customHeight="1" thickBot="1">
      <c r="A44" s="733" t="s">
        <v>53</v>
      </c>
      <c r="B44" s="734"/>
      <c r="C44" s="734"/>
      <c r="D44" s="734"/>
      <c r="E44" s="734"/>
      <c r="F44" s="734"/>
      <c r="G44" s="734"/>
      <c r="H44" s="734"/>
      <c r="I44" s="735"/>
      <c r="J44" s="707" t="s">
        <v>35</v>
      </c>
      <c r="K44" s="708"/>
      <c r="L44" s="708"/>
      <c r="M44" s="709"/>
      <c r="N44" s="783"/>
      <c r="O44" s="686"/>
      <c r="P44" s="686"/>
      <c r="Q44" s="686"/>
      <c r="R44" s="686"/>
      <c r="S44" s="686"/>
      <c r="T44" s="686"/>
      <c r="U44" s="686"/>
      <c r="V44" s="686"/>
      <c r="W44" s="686"/>
      <c r="X44" s="686"/>
      <c r="Y44" s="686"/>
      <c r="Z44" s="686"/>
      <c r="AA44" s="686"/>
      <c r="AB44" s="686"/>
      <c r="AC44" s="784"/>
      <c r="AD44" s="707" t="s">
        <v>42</v>
      </c>
      <c r="AE44" s="708"/>
      <c r="AF44" s="708"/>
      <c r="AG44" s="709"/>
      <c r="AH44" s="701"/>
      <c r="AI44" s="702"/>
      <c r="AJ44" s="702"/>
      <c r="AK44" s="702"/>
      <c r="AL44" s="702"/>
      <c r="AM44" s="702"/>
      <c r="AN44" s="702"/>
      <c r="AO44" s="702"/>
      <c r="AP44" s="702"/>
      <c r="AQ44" s="702"/>
      <c r="AR44" s="703"/>
    </row>
    <row r="45" spans="1:44" s="2" customFormat="1" ht="7.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s="3" customFormat="1" ht="22.5" customHeight="1">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row>
    <row r="47" spans="1:44" s="3" customFormat="1" ht="22.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612" t="s">
        <v>45</v>
      </c>
      <c r="AF47" s="612"/>
      <c r="AG47" s="612"/>
      <c r="AH47" s="612"/>
      <c r="AI47" s="612"/>
      <c r="AJ47" s="776">
        <f>IF('お客様情報'!AJ47="","",'お客様情報'!AJ47)</f>
      </c>
      <c r="AK47" s="776"/>
      <c r="AL47" s="776"/>
      <c r="AM47" s="776"/>
      <c r="AN47" s="776"/>
      <c r="AO47" s="776"/>
      <c r="AP47" s="776"/>
      <c r="AQ47" s="776"/>
      <c r="AR47" s="776"/>
    </row>
    <row r="48" spans="2:44" s="2" customFormat="1" ht="19.5" customHeight="1">
      <c r="B48" s="125" t="s">
        <v>755</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row>
    <row r="49" spans="1:44" s="451" customFormat="1" ht="51.75" customHeight="1" thickBot="1">
      <c r="A49" s="788" t="s">
        <v>896</v>
      </c>
      <c r="B49" s="788"/>
      <c r="C49" s="788"/>
      <c r="D49" s="788"/>
      <c r="E49" s="788"/>
      <c r="F49" s="788"/>
      <c r="G49" s="788"/>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8"/>
      <c r="AQ49" s="788"/>
      <c r="AR49" s="788"/>
    </row>
    <row r="50" spans="1:44" s="452" customFormat="1" ht="49.5" customHeight="1">
      <c r="A50" s="818" t="s">
        <v>754</v>
      </c>
      <c r="B50" s="819"/>
      <c r="C50" s="819"/>
      <c r="D50" s="819"/>
      <c r="E50" s="819"/>
      <c r="F50" s="819"/>
      <c r="G50" s="819"/>
      <c r="H50" s="819"/>
      <c r="I50" s="820"/>
      <c r="J50" s="827" t="s">
        <v>809</v>
      </c>
      <c r="K50" s="828"/>
      <c r="L50" s="828"/>
      <c r="M50" s="828"/>
      <c r="N50" s="828"/>
      <c r="O50" s="828"/>
      <c r="P50" s="829"/>
      <c r="Q50" s="830"/>
      <c r="R50" s="831"/>
      <c r="S50" s="831"/>
      <c r="T50" s="831"/>
      <c r="U50" s="831"/>
      <c r="V50" s="831"/>
      <c r="W50" s="831"/>
      <c r="X50" s="831"/>
      <c r="Y50" s="831"/>
      <c r="Z50" s="831"/>
      <c r="AA50" s="831"/>
      <c r="AB50" s="831"/>
      <c r="AC50" s="831"/>
      <c r="AD50" s="831"/>
      <c r="AE50" s="831"/>
      <c r="AF50" s="831"/>
      <c r="AG50" s="831"/>
      <c r="AH50" s="831"/>
      <c r="AI50" s="831"/>
      <c r="AJ50" s="831"/>
      <c r="AK50" s="831"/>
      <c r="AL50" s="831"/>
      <c r="AM50" s="831"/>
      <c r="AN50" s="831"/>
      <c r="AO50" s="831"/>
      <c r="AP50" s="831"/>
      <c r="AQ50" s="831"/>
      <c r="AR50" s="832"/>
    </row>
    <row r="51" spans="1:44" s="452" customFormat="1" ht="49.5" customHeight="1">
      <c r="A51" s="821"/>
      <c r="B51" s="822"/>
      <c r="C51" s="822"/>
      <c r="D51" s="822"/>
      <c r="E51" s="822"/>
      <c r="F51" s="822"/>
      <c r="G51" s="822"/>
      <c r="H51" s="822"/>
      <c r="I51" s="823"/>
      <c r="J51" s="833" t="s">
        <v>810</v>
      </c>
      <c r="K51" s="834"/>
      <c r="L51" s="834"/>
      <c r="M51" s="834"/>
      <c r="N51" s="834"/>
      <c r="O51" s="834"/>
      <c r="P51" s="834"/>
      <c r="Q51" s="835"/>
      <c r="R51" s="836"/>
      <c r="S51" s="836"/>
      <c r="T51" s="836"/>
      <c r="U51" s="836"/>
      <c r="V51" s="836"/>
      <c r="W51" s="836"/>
      <c r="X51" s="836"/>
      <c r="Y51" s="836"/>
      <c r="Z51" s="836"/>
      <c r="AA51" s="836"/>
      <c r="AB51" s="836"/>
      <c r="AC51" s="836"/>
      <c r="AD51" s="836"/>
      <c r="AE51" s="836"/>
      <c r="AF51" s="836"/>
      <c r="AG51" s="836"/>
      <c r="AH51" s="836"/>
      <c r="AI51" s="836"/>
      <c r="AJ51" s="836"/>
      <c r="AK51" s="836"/>
      <c r="AL51" s="836"/>
      <c r="AM51" s="836"/>
      <c r="AN51" s="836"/>
      <c r="AO51" s="836"/>
      <c r="AP51" s="836"/>
      <c r="AQ51" s="836"/>
      <c r="AR51" s="837"/>
    </row>
    <row r="52" spans="1:44" s="452" customFormat="1" ht="18.75" customHeight="1">
      <c r="A52" s="821"/>
      <c r="B52" s="822"/>
      <c r="C52" s="822"/>
      <c r="D52" s="822"/>
      <c r="E52" s="822"/>
      <c r="F52" s="822"/>
      <c r="G52" s="822"/>
      <c r="H52" s="822"/>
      <c r="I52" s="823"/>
      <c r="J52" s="812" t="s">
        <v>811</v>
      </c>
      <c r="K52" s="813"/>
      <c r="L52" s="813"/>
      <c r="M52" s="813"/>
      <c r="N52" s="813"/>
      <c r="O52" s="813"/>
      <c r="P52" s="814"/>
      <c r="Q52" s="838"/>
      <c r="R52" s="839"/>
      <c r="S52" s="839"/>
      <c r="T52" s="839"/>
      <c r="U52" s="839"/>
      <c r="V52" s="839"/>
      <c r="W52" s="839"/>
      <c r="X52" s="839"/>
      <c r="Y52" s="839"/>
      <c r="Z52" s="839"/>
      <c r="AA52" s="839"/>
      <c r="AB52" s="839"/>
      <c r="AC52" s="839"/>
      <c r="AD52" s="839"/>
      <c r="AE52" s="839"/>
      <c r="AF52" s="839"/>
      <c r="AG52" s="839"/>
      <c r="AH52" s="839"/>
      <c r="AI52" s="839"/>
      <c r="AJ52" s="839"/>
      <c r="AK52" s="839"/>
      <c r="AL52" s="839"/>
      <c r="AM52" s="839"/>
      <c r="AN52" s="839"/>
      <c r="AO52" s="839"/>
      <c r="AP52" s="839"/>
      <c r="AQ52" s="839"/>
      <c r="AR52" s="840"/>
    </row>
    <row r="53" spans="1:44" s="452" customFormat="1" ht="75.75" customHeight="1">
      <c r="A53" s="821"/>
      <c r="B53" s="822"/>
      <c r="C53" s="822"/>
      <c r="D53" s="822"/>
      <c r="E53" s="822"/>
      <c r="F53" s="822"/>
      <c r="G53" s="822"/>
      <c r="H53" s="822"/>
      <c r="I53" s="823"/>
      <c r="J53" s="794" t="s">
        <v>812</v>
      </c>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c r="AH53" s="794"/>
      <c r="AI53" s="794"/>
      <c r="AJ53" s="794"/>
      <c r="AK53" s="794"/>
      <c r="AL53" s="794"/>
      <c r="AM53" s="794"/>
      <c r="AN53" s="794"/>
      <c r="AO53" s="794"/>
      <c r="AP53" s="794"/>
      <c r="AQ53" s="794"/>
      <c r="AR53" s="795"/>
    </row>
    <row r="54" spans="1:44" s="452" customFormat="1" ht="18.75" customHeight="1">
      <c r="A54" s="821"/>
      <c r="B54" s="822"/>
      <c r="C54" s="822"/>
      <c r="D54" s="822"/>
      <c r="E54" s="822"/>
      <c r="F54" s="822"/>
      <c r="G54" s="822"/>
      <c r="H54" s="822"/>
      <c r="I54" s="823"/>
      <c r="J54" s="812" t="s">
        <v>813</v>
      </c>
      <c r="K54" s="813"/>
      <c r="L54" s="813"/>
      <c r="M54" s="813"/>
      <c r="N54" s="814"/>
      <c r="O54" s="796"/>
      <c r="P54" s="797"/>
      <c r="Q54" s="797"/>
      <c r="R54" s="796"/>
      <c r="S54" s="797"/>
      <c r="T54" s="797"/>
      <c r="U54" s="796"/>
      <c r="V54" s="797"/>
      <c r="W54" s="797"/>
      <c r="X54" s="796"/>
      <c r="Y54" s="797"/>
      <c r="Z54" s="797"/>
      <c r="AA54" s="796"/>
      <c r="AB54" s="797"/>
      <c r="AC54" s="797"/>
      <c r="AD54" s="796"/>
      <c r="AE54" s="797"/>
      <c r="AF54" s="797"/>
      <c r="AG54" s="796"/>
      <c r="AH54" s="797"/>
      <c r="AI54" s="797"/>
      <c r="AJ54" s="796"/>
      <c r="AK54" s="797"/>
      <c r="AL54" s="797"/>
      <c r="AM54" s="796"/>
      <c r="AN54" s="797"/>
      <c r="AO54" s="797"/>
      <c r="AP54" s="796"/>
      <c r="AQ54" s="797"/>
      <c r="AR54" s="841"/>
    </row>
    <row r="55" spans="1:44" s="452" customFormat="1" ht="18.75" customHeight="1">
      <c r="A55" s="821"/>
      <c r="B55" s="822"/>
      <c r="C55" s="822"/>
      <c r="D55" s="822"/>
      <c r="E55" s="822"/>
      <c r="F55" s="822"/>
      <c r="G55" s="822"/>
      <c r="H55" s="822"/>
      <c r="I55" s="823"/>
      <c r="J55" s="812" t="s">
        <v>814</v>
      </c>
      <c r="K55" s="813"/>
      <c r="L55" s="813"/>
      <c r="M55" s="813"/>
      <c r="N55" s="814"/>
      <c r="O55" s="815"/>
      <c r="P55" s="816"/>
      <c r="Q55" s="816"/>
      <c r="R55" s="815"/>
      <c r="S55" s="816"/>
      <c r="T55" s="816"/>
      <c r="U55" s="815"/>
      <c r="V55" s="816"/>
      <c r="W55" s="816"/>
      <c r="X55" s="815"/>
      <c r="Y55" s="816"/>
      <c r="Z55" s="816"/>
      <c r="AA55" s="815"/>
      <c r="AB55" s="816"/>
      <c r="AC55" s="816"/>
      <c r="AD55" s="815"/>
      <c r="AE55" s="816"/>
      <c r="AF55" s="816"/>
      <c r="AG55" s="815"/>
      <c r="AH55" s="816"/>
      <c r="AI55" s="816"/>
      <c r="AJ55" s="815"/>
      <c r="AK55" s="816"/>
      <c r="AL55" s="816"/>
      <c r="AM55" s="815"/>
      <c r="AN55" s="816"/>
      <c r="AO55" s="816"/>
      <c r="AP55" s="815"/>
      <c r="AQ55" s="816"/>
      <c r="AR55" s="817"/>
    </row>
    <row r="56" spans="1:44" s="452" customFormat="1" ht="18.75" customHeight="1">
      <c r="A56" s="821"/>
      <c r="B56" s="822"/>
      <c r="C56" s="822"/>
      <c r="D56" s="822"/>
      <c r="E56" s="822"/>
      <c r="F56" s="822"/>
      <c r="G56" s="822"/>
      <c r="H56" s="822"/>
      <c r="I56" s="823"/>
      <c r="J56" s="812" t="s">
        <v>815</v>
      </c>
      <c r="K56" s="813"/>
      <c r="L56" s="813"/>
      <c r="M56" s="813"/>
      <c r="N56" s="814"/>
      <c r="O56" s="815"/>
      <c r="P56" s="816"/>
      <c r="Q56" s="816"/>
      <c r="R56" s="815"/>
      <c r="S56" s="816"/>
      <c r="T56" s="816"/>
      <c r="U56" s="815"/>
      <c r="V56" s="816"/>
      <c r="W56" s="816"/>
      <c r="X56" s="815"/>
      <c r="Y56" s="816"/>
      <c r="Z56" s="816"/>
      <c r="AA56" s="815"/>
      <c r="AB56" s="816"/>
      <c r="AC56" s="816"/>
      <c r="AD56" s="815"/>
      <c r="AE56" s="816"/>
      <c r="AF56" s="816"/>
      <c r="AG56" s="815"/>
      <c r="AH56" s="816"/>
      <c r="AI56" s="816"/>
      <c r="AJ56" s="815"/>
      <c r="AK56" s="816"/>
      <c r="AL56" s="816"/>
      <c r="AM56" s="815"/>
      <c r="AN56" s="816"/>
      <c r="AO56" s="816"/>
      <c r="AP56" s="815"/>
      <c r="AQ56" s="816"/>
      <c r="AR56" s="817"/>
    </row>
    <row r="57" spans="1:44" s="452" customFormat="1" ht="18.75" customHeight="1">
      <c r="A57" s="821"/>
      <c r="B57" s="822"/>
      <c r="C57" s="822"/>
      <c r="D57" s="822"/>
      <c r="E57" s="822"/>
      <c r="F57" s="822"/>
      <c r="G57" s="822"/>
      <c r="H57" s="822"/>
      <c r="I57" s="823"/>
      <c r="J57" s="812" t="s">
        <v>816</v>
      </c>
      <c r="K57" s="813"/>
      <c r="L57" s="813"/>
      <c r="M57" s="813"/>
      <c r="N57" s="814"/>
      <c r="O57" s="453"/>
      <c r="P57" s="454"/>
      <c r="Q57" s="454"/>
      <c r="R57" s="453"/>
      <c r="S57" s="454"/>
      <c r="T57" s="454"/>
      <c r="U57" s="453"/>
      <c r="V57" s="454"/>
      <c r="W57" s="454"/>
      <c r="X57" s="453"/>
      <c r="Y57" s="454"/>
      <c r="Z57" s="454"/>
      <c r="AA57" s="453"/>
      <c r="AB57" s="454"/>
      <c r="AC57" s="454"/>
      <c r="AD57" s="453"/>
      <c r="AE57" s="454"/>
      <c r="AF57" s="454"/>
      <c r="AG57" s="453"/>
      <c r="AH57" s="454"/>
      <c r="AI57" s="454"/>
      <c r="AJ57" s="453"/>
      <c r="AK57" s="454"/>
      <c r="AL57" s="454"/>
      <c r="AM57" s="453"/>
      <c r="AN57" s="454"/>
      <c r="AO57" s="454"/>
      <c r="AP57" s="453"/>
      <c r="AQ57" s="454"/>
      <c r="AR57" s="455"/>
    </row>
    <row r="58" spans="1:44" s="452" customFormat="1" ht="36.75" customHeight="1">
      <c r="A58" s="821"/>
      <c r="B58" s="822"/>
      <c r="C58" s="822"/>
      <c r="D58" s="822"/>
      <c r="E58" s="822"/>
      <c r="F58" s="822"/>
      <c r="G58" s="822"/>
      <c r="H58" s="822"/>
      <c r="I58" s="823"/>
      <c r="J58" s="842" t="s">
        <v>817</v>
      </c>
      <c r="K58" s="843"/>
      <c r="L58" s="843"/>
      <c r="M58" s="843"/>
      <c r="N58" s="844"/>
      <c r="O58" s="796"/>
      <c r="P58" s="797"/>
      <c r="Q58" s="797"/>
      <c r="R58" s="796"/>
      <c r="S58" s="797"/>
      <c r="T58" s="797"/>
      <c r="U58" s="796"/>
      <c r="V58" s="797"/>
      <c r="W58" s="797"/>
      <c r="X58" s="796"/>
      <c r="Y58" s="797"/>
      <c r="Z58" s="797"/>
      <c r="AA58" s="796"/>
      <c r="AB58" s="797"/>
      <c r="AC58" s="797"/>
      <c r="AD58" s="796"/>
      <c r="AE58" s="797"/>
      <c r="AF58" s="797"/>
      <c r="AG58" s="796"/>
      <c r="AH58" s="797"/>
      <c r="AI58" s="797"/>
      <c r="AJ58" s="796"/>
      <c r="AK58" s="797"/>
      <c r="AL58" s="797"/>
      <c r="AM58" s="796"/>
      <c r="AN58" s="797"/>
      <c r="AO58" s="797"/>
      <c r="AP58" s="796"/>
      <c r="AQ58" s="797"/>
      <c r="AR58" s="841"/>
    </row>
    <row r="59" spans="1:44" s="452" customFormat="1" ht="66" customHeight="1" thickBot="1">
      <c r="A59" s="824"/>
      <c r="B59" s="825"/>
      <c r="C59" s="825"/>
      <c r="D59" s="825"/>
      <c r="E59" s="825"/>
      <c r="F59" s="825"/>
      <c r="G59" s="825"/>
      <c r="H59" s="825"/>
      <c r="I59" s="826"/>
      <c r="J59" s="845" t="s">
        <v>818</v>
      </c>
      <c r="K59" s="845"/>
      <c r="L59" s="845"/>
      <c r="M59" s="845"/>
      <c r="N59" s="845"/>
      <c r="O59" s="845"/>
      <c r="P59" s="845"/>
      <c r="Q59" s="845"/>
      <c r="R59" s="845"/>
      <c r="S59" s="845"/>
      <c r="T59" s="845"/>
      <c r="U59" s="845"/>
      <c r="V59" s="845"/>
      <c r="W59" s="845"/>
      <c r="X59" s="845"/>
      <c r="Y59" s="845"/>
      <c r="Z59" s="845"/>
      <c r="AA59" s="845"/>
      <c r="AB59" s="845"/>
      <c r="AC59" s="845"/>
      <c r="AD59" s="845"/>
      <c r="AE59" s="845"/>
      <c r="AF59" s="845"/>
      <c r="AG59" s="845"/>
      <c r="AH59" s="845"/>
      <c r="AI59" s="845"/>
      <c r="AJ59" s="845"/>
      <c r="AK59" s="845"/>
      <c r="AL59" s="845"/>
      <c r="AM59" s="845"/>
      <c r="AN59" s="845"/>
      <c r="AO59" s="845"/>
      <c r="AP59" s="845"/>
      <c r="AQ59" s="845"/>
      <c r="AR59" s="846"/>
    </row>
    <row r="60" spans="1:44" s="463" customFormat="1" ht="49.5" customHeight="1" thickBot="1">
      <c r="A60" s="847" t="s">
        <v>819</v>
      </c>
      <c r="B60" s="848"/>
      <c r="C60" s="848"/>
      <c r="D60" s="848"/>
      <c r="E60" s="848"/>
      <c r="F60" s="848"/>
      <c r="G60" s="848"/>
      <c r="H60" s="848"/>
      <c r="I60" s="848"/>
      <c r="J60" s="456"/>
      <c r="K60" s="457"/>
      <c r="L60" s="457"/>
      <c r="M60" s="457"/>
      <c r="N60" s="458"/>
      <c r="O60" s="459"/>
      <c r="P60" s="459"/>
      <c r="Q60" s="459"/>
      <c r="R60" s="460"/>
      <c r="S60" s="460"/>
      <c r="T60" s="460"/>
      <c r="U60" s="460"/>
      <c r="V60" s="461"/>
      <c r="W60" s="461"/>
      <c r="X60" s="460"/>
      <c r="Y60" s="460"/>
      <c r="Z60" s="460"/>
      <c r="AA60" s="460"/>
      <c r="AB60" s="460"/>
      <c r="AC60" s="461"/>
      <c r="AD60" s="461"/>
      <c r="AE60" s="460"/>
      <c r="AF60" s="460"/>
      <c r="AG60" s="460"/>
      <c r="AH60" s="460"/>
      <c r="AI60" s="460"/>
      <c r="AJ60" s="460"/>
      <c r="AK60" s="460"/>
      <c r="AL60" s="460"/>
      <c r="AM60" s="460"/>
      <c r="AN60" s="460"/>
      <c r="AO60" s="460"/>
      <c r="AP60" s="460"/>
      <c r="AQ60" s="460"/>
      <c r="AR60" s="462"/>
    </row>
  </sheetData>
  <sheetProtection password="CACF" sheet="1" objects="1" scenarios="1" selectLockedCells="1"/>
  <mergeCells count="135">
    <mergeCell ref="J59:AR59"/>
    <mergeCell ref="AG56:AI56"/>
    <mergeCell ref="AA56:AC56"/>
    <mergeCell ref="J56:N56"/>
    <mergeCell ref="O56:Q56"/>
    <mergeCell ref="A60:I60"/>
    <mergeCell ref="AG58:AI58"/>
    <mergeCell ref="AJ58:AL58"/>
    <mergeCell ref="AM58:AO58"/>
    <mergeCell ref="AP58:AR58"/>
    <mergeCell ref="AP54:AR54"/>
    <mergeCell ref="AD56:AF56"/>
    <mergeCell ref="J57:N57"/>
    <mergeCell ref="J58:N58"/>
    <mergeCell ref="O58:Q58"/>
    <mergeCell ref="R58:T58"/>
    <mergeCell ref="U58:W58"/>
    <mergeCell ref="X58:Z58"/>
    <mergeCell ref="AA58:AC58"/>
    <mergeCell ref="AD58:AF58"/>
    <mergeCell ref="AJ56:AL56"/>
    <mergeCell ref="AM56:AO56"/>
    <mergeCell ref="AP56:AR56"/>
    <mergeCell ref="AD55:AF55"/>
    <mergeCell ref="AG55:AI55"/>
    <mergeCell ref="AJ55:AL55"/>
    <mergeCell ref="AM55:AO55"/>
    <mergeCell ref="R56:T56"/>
    <mergeCell ref="U56:W56"/>
    <mergeCell ref="X56:Z56"/>
    <mergeCell ref="AG54:AI54"/>
    <mergeCell ref="R54:T54"/>
    <mergeCell ref="U54:W54"/>
    <mergeCell ref="X54:Z54"/>
    <mergeCell ref="AA54:AC54"/>
    <mergeCell ref="AD54:AF54"/>
    <mergeCell ref="J55:N55"/>
    <mergeCell ref="O55:Q55"/>
    <mergeCell ref="R55:T55"/>
    <mergeCell ref="U55:W55"/>
    <mergeCell ref="X55:Z55"/>
    <mergeCell ref="AA55:AC55"/>
    <mergeCell ref="O54:Q54"/>
    <mergeCell ref="J54:N54"/>
    <mergeCell ref="AP55:AR55"/>
    <mergeCell ref="A50:I59"/>
    <mergeCell ref="J50:P50"/>
    <mergeCell ref="Q50:AR50"/>
    <mergeCell ref="J51:P51"/>
    <mergeCell ref="Q51:AR51"/>
    <mergeCell ref="J52:P52"/>
    <mergeCell ref="Q52:AR52"/>
    <mergeCell ref="J53:AR53"/>
    <mergeCell ref="AJ54:AL54"/>
    <mergeCell ref="AM54:AO54"/>
    <mergeCell ref="A9:I10"/>
    <mergeCell ref="A11:I12"/>
    <mergeCell ref="A14:I14"/>
    <mergeCell ref="J14:X14"/>
    <mergeCell ref="J13:AR13"/>
    <mergeCell ref="A13:I13"/>
    <mergeCell ref="AA11:AB11"/>
    <mergeCell ref="J10:M10"/>
    <mergeCell ref="AA14:AR14"/>
    <mergeCell ref="M11:Z11"/>
    <mergeCell ref="A49:AR49"/>
    <mergeCell ref="AC10:AD10"/>
    <mergeCell ref="R10:U10"/>
    <mergeCell ref="AC11:AR11"/>
    <mergeCell ref="A15:I16"/>
    <mergeCell ref="AH16:AR16"/>
    <mergeCell ref="J16:M16"/>
    <mergeCell ref="AD16:AG16"/>
    <mergeCell ref="N16:AC16"/>
    <mergeCell ref="J11:L11"/>
    <mergeCell ref="AJ47:AR47"/>
    <mergeCell ref="AE47:AI47"/>
    <mergeCell ref="J20:M20"/>
    <mergeCell ref="AP41:AQ41"/>
    <mergeCell ref="N44:AC44"/>
    <mergeCell ref="L12:Z12"/>
    <mergeCell ref="AA12:AB12"/>
    <mergeCell ref="AJ2:AR2"/>
    <mergeCell ref="AE2:AI2"/>
    <mergeCell ref="AP12:AQ12"/>
    <mergeCell ref="AE10:AR10"/>
    <mergeCell ref="R39:U39"/>
    <mergeCell ref="J12:K12"/>
    <mergeCell ref="AC12:AO12"/>
    <mergeCell ref="V10:W10"/>
    <mergeCell ref="X10:AB10"/>
    <mergeCell ref="O10:Q10"/>
    <mergeCell ref="J29:AR29"/>
    <mergeCell ref="K30:AR30"/>
    <mergeCell ref="J31:AR31"/>
    <mergeCell ref="A19:I20"/>
    <mergeCell ref="A21:I22"/>
    <mergeCell ref="A25:I38"/>
    <mergeCell ref="K32:AR32"/>
    <mergeCell ref="L35:W36"/>
    <mergeCell ref="AA35:AO36"/>
    <mergeCell ref="A44:I44"/>
    <mergeCell ref="J21:M21"/>
    <mergeCell ref="N21:AA21"/>
    <mergeCell ref="N22:AR22"/>
    <mergeCell ref="AF21:AR21"/>
    <mergeCell ref="J22:M22"/>
    <mergeCell ref="J40:L40"/>
    <mergeCell ref="A39:I39"/>
    <mergeCell ref="Y36:Z36"/>
    <mergeCell ref="B40:I40"/>
    <mergeCell ref="A41:I43"/>
    <mergeCell ref="J42:M42"/>
    <mergeCell ref="AA41:AB41"/>
    <mergeCell ref="J43:M43"/>
    <mergeCell ref="AC41:AO41"/>
    <mergeCell ref="N43:AR43"/>
    <mergeCell ref="M40:Z40"/>
    <mergeCell ref="N20:AR20"/>
    <mergeCell ref="AD44:AG44"/>
    <mergeCell ref="J44:M44"/>
    <mergeCell ref="AE39:AR39"/>
    <mergeCell ref="AC40:AR40"/>
    <mergeCell ref="X39:AB39"/>
    <mergeCell ref="J39:M39"/>
    <mergeCell ref="AB21:AE21"/>
    <mergeCell ref="Y35:Z35"/>
    <mergeCell ref="AC39:AD39"/>
    <mergeCell ref="V39:W39"/>
    <mergeCell ref="AA40:AB40"/>
    <mergeCell ref="O39:Q39"/>
    <mergeCell ref="AH44:AR44"/>
    <mergeCell ref="L41:Z41"/>
    <mergeCell ref="J41:K41"/>
    <mergeCell ref="N42:AR42"/>
  </mergeCells>
  <dataValidations count="8">
    <dataValidation allowBlank="1" showInputMessage="1" showErrorMessage="1" imeMode="off" sqref="O60:Q60 AP41:AQ41 O39 AH44:AR44 O58:AR58 AJ47:AR47 AH16:AR16 AF21:AR21 N22:AR22 AJ2:AR2 AP12:AQ12 J14:X14 O10"/>
    <dataValidation allowBlank="1" showInputMessage="1" showErrorMessage="1" imeMode="hiragana" sqref="R60:U60 X60:AB60 AE60:AR60 R39:U39 N44:AC44 N43:AR43 AC41 L41:Z41 AC40:AR40 M40:Z40 AE39:AR39 X39:AB39 AC12 N20 R10:U10 N15:AG15 AA14 AC11:AR11 J13:AR13 N16 L12:Z12 X10:AB10 AE10:AR10 M11:Z11"/>
    <dataValidation allowBlank="1" showInputMessage="1" showErrorMessage="1" imeMode="fullKatakana" sqref="N42:AR42 O54:AR54"/>
    <dataValidation type="textLength" allowBlank="1" showInputMessage="1" showErrorMessage="1" imeMode="off" sqref="Q51:AR51">
      <formula1>1</formula1>
      <formula2>64</formula2>
    </dataValidation>
    <dataValidation allowBlank="1" showInputMessage="1" showErrorMessage="1" imeMode="halfKatakana" sqref="Q50:AR50"/>
    <dataValidation allowBlank="1" showInputMessage="1" showErrorMessage="1" prompt="携帯、ＰＨＳ番号記入可" imeMode="off" sqref="N21:AA21"/>
    <dataValidation type="textLength" operator="equal" allowBlank="1" showInputMessage="1" showErrorMessage="1" sqref="AA35">
      <formula1>9</formula1>
    </dataValidation>
    <dataValidation type="textLength" operator="equal" allowBlank="1" showInputMessage="1" showErrorMessage="1" sqref="X35:X36">
      <formula1>10</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&amp;LA15914711114&amp;C&amp;P/&amp;N</oddFooter>
  </headerFooter>
  <rowBreaks count="1" manualBreakCount="1">
    <brk id="45" max="255"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sheetPr codeName="Sheet4"/>
  <dimension ref="A1:AU75"/>
  <sheetViews>
    <sheetView showGridLines="0" zoomScaleSheetLayoutView="100" zoomScalePageLayoutView="0" workbookViewId="0" topLeftCell="A31">
      <selection activeCell="H26" sqref="H26:AR26"/>
    </sheetView>
  </sheetViews>
  <sheetFormatPr defaultColWidth="2.625" defaultRowHeight="13.5"/>
  <cols>
    <col min="1" max="46" width="2.625" style="5" customWidth="1"/>
    <col min="47" max="47" width="5.375" style="5" hidden="1" customWidth="1"/>
    <col min="48" max="54" width="2.625" style="5" hidden="1" customWidth="1"/>
    <col min="55" max="16384" width="2.625" style="5" customWidth="1"/>
  </cols>
  <sheetData>
    <row r="1" spans="1:44" s="3" customFormat="1" ht="22.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12" t="s">
        <v>45</v>
      </c>
      <c r="AF2" s="612"/>
      <c r="AG2" s="612"/>
      <c r="AH2" s="612"/>
      <c r="AI2" s="612"/>
      <c r="AJ2" s="776">
        <f>IF('お客様情報'!AJ3="","",'お客様情報'!AJ3)</f>
      </c>
      <c r="AK2" s="776"/>
      <c r="AL2" s="776"/>
      <c r="AM2" s="776"/>
      <c r="AN2" s="776"/>
      <c r="AO2" s="776"/>
      <c r="AP2" s="776"/>
      <c r="AQ2" s="776"/>
      <c r="AR2" s="776"/>
    </row>
    <row r="3" spans="1:44" s="2" customFormat="1" ht="15" customHeight="1">
      <c r="A3" s="125" t="s">
        <v>639</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2:44" s="2" customFormat="1" ht="15" customHeight="1">
      <c r="B4" s="127" t="s">
        <v>192</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row>
    <row r="5" spans="1:44" s="294" customFormat="1" ht="15.75" customHeight="1">
      <c r="A5" s="49"/>
      <c r="B5" s="293" t="s">
        <v>181</v>
      </c>
      <c r="C5" s="49" t="s">
        <v>693</v>
      </c>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row>
    <row r="6" spans="1:44" s="294" customFormat="1" ht="15.75" customHeight="1">
      <c r="A6" s="49"/>
      <c r="B6" s="293"/>
      <c r="C6" s="49" t="s">
        <v>193</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s="294" customFormat="1" ht="15.75" customHeight="1">
      <c r="A7" s="49"/>
      <c r="B7" s="293" t="s">
        <v>181</v>
      </c>
      <c r="C7" s="49" t="s">
        <v>194</v>
      </c>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row>
    <row r="8" spans="1:44" s="294" customFormat="1" ht="15.75" customHeight="1">
      <c r="A8" s="49"/>
      <c r="B8" s="293" t="s">
        <v>181</v>
      </c>
      <c r="C8" s="49" t="s">
        <v>195</v>
      </c>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row>
    <row r="9" spans="1:44" s="294" customFormat="1" ht="15.75" customHeight="1">
      <c r="A9" s="49"/>
      <c r="B9" s="293"/>
      <c r="C9" s="49" t="s">
        <v>694</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row>
    <row r="10" spans="1:44" s="294" customFormat="1" ht="15.75" customHeight="1">
      <c r="A10" s="49"/>
      <c r="B10" s="293"/>
      <c r="C10" s="49" t="s">
        <v>196</v>
      </c>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row>
    <row r="11" spans="1:44" s="294" customFormat="1" ht="15.75" customHeight="1">
      <c r="A11" s="49"/>
      <c r="B11" s="293" t="s">
        <v>181</v>
      </c>
      <c r="C11" s="49" t="s">
        <v>197</v>
      </c>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row>
    <row r="12" spans="1:44" s="294" customFormat="1" ht="15.75" customHeight="1">
      <c r="A12" s="49"/>
      <c r="B12" s="49"/>
      <c r="C12" s="49"/>
      <c r="D12" s="49" t="s">
        <v>198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row>
    <row r="13" spans="1:44" s="2" customFormat="1" ht="6" customHeight="1">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row>
    <row r="14" spans="1:44" s="2" customFormat="1" ht="6" customHeight="1">
      <c r="A14" s="54"/>
      <c r="B14" s="134"/>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6"/>
    </row>
    <row r="15" spans="1:44" s="294" customFormat="1" ht="12.75" customHeight="1">
      <c r="A15" s="49"/>
      <c r="B15" s="295"/>
      <c r="C15" s="258" t="s">
        <v>199</v>
      </c>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96"/>
    </row>
    <row r="16" spans="1:44" s="294" customFormat="1" ht="12.75" customHeight="1">
      <c r="A16" s="88"/>
      <c r="B16" s="297"/>
      <c r="C16" s="298" t="s">
        <v>177</v>
      </c>
      <c r="D16" s="258" t="s">
        <v>200</v>
      </c>
      <c r="E16" s="258"/>
      <c r="F16" s="258"/>
      <c r="G16" s="258"/>
      <c r="H16" s="258"/>
      <c r="I16" s="258"/>
      <c r="J16" s="258"/>
      <c r="K16" s="258"/>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300"/>
    </row>
    <row r="17" spans="1:44" s="294" customFormat="1" ht="12.75" customHeight="1">
      <c r="A17" s="88"/>
      <c r="B17" s="297"/>
      <c r="C17" s="298" t="s">
        <v>177</v>
      </c>
      <c r="D17" s="258" t="s">
        <v>201</v>
      </c>
      <c r="E17" s="258"/>
      <c r="F17" s="258"/>
      <c r="G17" s="258"/>
      <c r="H17" s="258"/>
      <c r="I17" s="258"/>
      <c r="J17" s="258"/>
      <c r="K17" s="258"/>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300"/>
    </row>
    <row r="18" spans="1:44" s="294" customFormat="1" ht="12.75" customHeight="1">
      <c r="A18" s="88"/>
      <c r="B18" s="297"/>
      <c r="C18" s="298" t="s">
        <v>177</v>
      </c>
      <c r="D18" s="258" t="s">
        <v>202</v>
      </c>
      <c r="E18" s="258"/>
      <c r="F18" s="258"/>
      <c r="G18" s="258"/>
      <c r="H18" s="258"/>
      <c r="I18" s="258"/>
      <c r="J18" s="258"/>
      <c r="K18" s="258"/>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300"/>
    </row>
    <row r="19" spans="1:44" s="294" customFormat="1" ht="12.75" customHeight="1">
      <c r="A19" s="88"/>
      <c r="B19" s="297"/>
      <c r="C19" s="298" t="s">
        <v>177</v>
      </c>
      <c r="D19" s="258" t="s">
        <v>203</v>
      </c>
      <c r="E19" s="258"/>
      <c r="F19" s="258"/>
      <c r="G19" s="258"/>
      <c r="H19" s="258"/>
      <c r="I19" s="258"/>
      <c r="J19" s="258"/>
      <c r="K19" s="258"/>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300"/>
    </row>
    <row r="20" spans="1:44" s="294" customFormat="1" ht="12.75" customHeight="1">
      <c r="A20" s="88"/>
      <c r="B20" s="301"/>
      <c r="C20" s="302" t="s">
        <v>204</v>
      </c>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3"/>
    </row>
    <row r="21" spans="1:44" s="294" customFormat="1" ht="12.75" customHeight="1">
      <c r="A21" s="88"/>
      <c r="B21" s="301"/>
      <c r="C21" s="298" t="s">
        <v>177</v>
      </c>
      <c r="D21" s="302" t="s">
        <v>205</v>
      </c>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3"/>
    </row>
    <row r="22" spans="1:44" s="294" customFormat="1" ht="12.75" customHeight="1">
      <c r="A22" s="88"/>
      <c r="B22" s="301"/>
      <c r="C22" s="298" t="s">
        <v>177</v>
      </c>
      <c r="D22" s="302" t="s">
        <v>206</v>
      </c>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3"/>
    </row>
    <row r="23" spans="1:44" s="294" customFormat="1" ht="12.75" customHeight="1">
      <c r="A23" s="88"/>
      <c r="B23" s="301"/>
      <c r="C23" s="298" t="s">
        <v>177</v>
      </c>
      <c r="D23" s="302" t="s">
        <v>207</v>
      </c>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3"/>
    </row>
    <row r="24" spans="1:44" s="2" customFormat="1" ht="6" customHeight="1">
      <c r="A24" s="53"/>
      <c r="B24" s="138"/>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40"/>
    </row>
    <row r="25" s="2" customFormat="1" ht="6" customHeight="1">
      <c r="A25" s="53"/>
    </row>
    <row r="26" spans="1:44" s="2" customFormat="1" ht="15.75" customHeight="1">
      <c r="A26" s="53"/>
      <c r="B26" s="849" t="s">
        <v>21</v>
      </c>
      <c r="C26" s="850"/>
      <c r="D26" s="850"/>
      <c r="E26" s="853" t="s">
        <v>87</v>
      </c>
      <c r="F26" s="854"/>
      <c r="G26" s="854"/>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855"/>
      <c r="AG26" s="855"/>
      <c r="AH26" s="855"/>
      <c r="AI26" s="855"/>
      <c r="AJ26" s="855"/>
      <c r="AK26" s="855"/>
      <c r="AL26" s="855"/>
      <c r="AM26" s="855"/>
      <c r="AN26" s="855"/>
      <c r="AO26" s="855"/>
      <c r="AP26" s="855"/>
      <c r="AQ26" s="855"/>
      <c r="AR26" s="856"/>
    </row>
    <row r="27" spans="1:44" s="2" customFormat="1" ht="27.75" customHeight="1">
      <c r="A27" s="53"/>
      <c r="B27" s="851"/>
      <c r="C27" s="852"/>
      <c r="D27" s="852"/>
      <c r="E27" s="857"/>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8"/>
      <c r="AE27" s="858"/>
      <c r="AF27" s="858"/>
      <c r="AG27" s="858"/>
      <c r="AH27" s="858"/>
      <c r="AI27" s="858"/>
      <c r="AJ27" s="858"/>
      <c r="AK27" s="858"/>
      <c r="AL27" s="858"/>
      <c r="AM27" s="858"/>
      <c r="AN27" s="858"/>
      <c r="AO27" s="858"/>
      <c r="AP27" s="858"/>
      <c r="AQ27" s="858"/>
      <c r="AR27" s="859"/>
    </row>
    <row r="28" spans="1:44" s="2" customFormat="1" ht="16.5" customHeight="1">
      <c r="A28" s="53"/>
      <c r="B28" s="849" t="s">
        <v>22</v>
      </c>
      <c r="C28" s="850"/>
      <c r="D28" s="850"/>
      <c r="E28" s="853" t="s">
        <v>87</v>
      </c>
      <c r="F28" s="854"/>
      <c r="G28" s="854"/>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856"/>
    </row>
    <row r="29" spans="1:44" s="2" customFormat="1" ht="27.75" customHeight="1">
      <c r="A29" s="53"/>
      <c r="B29" s="851"/>
      <c r="C29" s="852"/>
      <c r="D29" s="852"/>
      <c r="E29" s="857"/>
      <c r="F29" s="858"/>
      <c r="G29" s="858"/>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c r="AE29" s="858"/>
      <c r="AF29" s="858"/>
      <c r="AG29" s="858"/>
      <c r="AH29" s="858"/>
      <c r="AI29" s="858"/>
      <c r="AJ29" s="858"/>
      <c r="AK29" s="858"/>
      <c r="AL29" s="858"/>
      <c r="AM29" s="858"/>
      <c r="AN29" s="858"/>
      <c r="AO29" s="858"/>
      <c r="AP29" s="858"/>
      <c r="AQ29" s="858"/>
      <c r="AR29" s="859"/>
    </row>
    <row r="30" spans="1:44" s="2" customFormat="1" ht="16.5" customHeight="1">
      <c r="A30" s="53"/>
      <c r="B30" s="849" t="s">
        <v>23</v>
      </c>
      <c r="C30" s="850"/>
      <c r="D30" s="850"/>
      <c r="E30" s="853" t="s">
        <v>87</v>
      </c>
      <c r="F30" s="854"/>
      <c r="G30" s="854"/>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855"/>
      <c r="AF30" s="855"/>
      <c r="AG30" s="855"/>
      <c r="AH30" s="855"/>
      <c r="AI30" s="855"/>
      <c r="AJ30" s="855"/>
      <c r="AK30" s="855"/>
      <c r="AL30" s="855"/>
      <c r="AM30" s="855"/>
      <c r="AN30" s="855"/>
      <c r="AO30" s="855"/>
      <c r="AP30" s="855"/>
      <c r="AQ30" s="855"/>
      <c r="AR30" s="856"/>
    </row>
    <row r="31" spans="1:44" s="2" customFormat="1" ht="27.75" customHeight="1">
      <c r="A31" s="53"/>
      <c r="B31" s="851"/>
      <c r="C31" s="852"/>
      <c r="D31" s="852"/>
      <c r="E31" s="857"/>
      <c r="F31" s="858"/>
      <c r="G31" s="858"/>
      <c r="H31" s="858"/>
      <c r="I31" s="858"/>
      <c r="J31" s="858"/>
      <c r="K31" s="858"/>
      <c r="L31" s="858"/>
      <c r="M31" s="858"/>
      <c r="N31" s="858"/>
      <c r="O31" s="858"/>
      <c r="P31" s="858"/>
      <c r="Q31" s="858"/>
      <c r="R31" s="858"/>
      <c r="S31" s="858"/>
      <c r="T31" s="858"/>
      <c r="U31" s="858"/>
      <c r="V31" s="858"/>
      <c r="W31" s="858"/>
      <c r="X31" s="858"/>
      <c r="Y31" s="858"/>
      <c r="Z31" s="858"/>
      <c r="AA31" s="858"/>
      <c r="AB31" s="858"/>
      <c r="AC31" s="858"/>
      <c r="AD31" s="858"/>
      <c r="AE31" s="858"/>
      <c r="AF31" s="858"/>
      <c r="AG31" s="858"/>
      <c r="AH31" s="858"/>
      <c r="AI31" s="858"/>
      <c r="AJ31" s="858"/>
      <c r="AK31" s="858"/>
      <c r="AL31" s="858"/>
      <c r="AM31" s="858"/>
      <c r="AN31" s="858"/>
      <c r="AO31" s="858"/>
      <c r="AP31" s="858"/>
      <c r="AQ31" s="858"/>
      <c r="AR31" s="859"/>
    </row>
    <row r="32" spans="1:44" s="2" customFormat="1" ht="8.25" customHeight="1">
      <c r="A32" s="53"/>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row>
    <row r="33" spans="1:47" s="2" customFormat="1" ht="18" customHeight="1">
      <c r="A33" s="53"/>
      <c r="B33" s="17"/>
      <c r="C33" s="17"/>
      <c r="D33" s="17"/>
      <c r="E33" s="54" t="s">
        <v>54</v>
      </c>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U33" s="227" t="b">
        <v>0</v>
      </c>
    </row>
    <row r="34" spans="1:47" s="2" customFormat="1" ht="18" customHeight="1">
      <c r="A34" s="53"/>
      <c r="B34" s="17"/>
      <c r="C34" s="17"/>
      <c r="D34" s="17"/>
      <c r="E34" s="54" t="s">
        <v>24</v>
      </c>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U34" s="227" t="b">
        <v>0</v>
      </c>
    </row>
    <row r="35" spans="1:44" s="2" customFormat="1" ht="13.5">
      <c r="A35" s="53"/>
      <c r="B35" s="17"/>
      <c r="C35" s="17"/>
      <c r="D35" s="17"/>
      <c r="E35" s="49" t="s">
        <v>25</v>
      </c>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row>
    <row r="36" spans="1:44" s="2" customFormat="1" ht="5.25" customHeight="1">
      <c r="A36" s="53"/>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row>
    <row r="37" spans="1:44" s="2" customFormat="1" ht="15" customHeight="1">
      <c r="A37" s="55"/>
      <c r="B37" s="56"/>
      <c r="C37" s="56"/>
      <c r="D37" s="56"/>
      <c r="E37" s="57"/>
      <c r="F37" s="56"/>
      <c r="G37" s="56"/>
      <c r="H37" s="56"/>
      <c r="I37" s="56"/>
      <c r="J37" s="56"/>
      <c r="K37" s="56"/>
      <c r="L37" s="56"/>
      <c r="M37" s="58"/>
      <c r="N37" s="58"/>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s="2" customFormat="1" ht="15" customHeight="1">
      <c r="A38" s="53"/>
      <c r="B38" s="17" t="s">
        <v>208</v>
      </c>
      <c r="C38" s="17"/>
      <c r="D38" s="17"/>
      <c r="E38" s="54"/>
      <c r="F38" s="17"/>
      <c r="G38" s="17"/>
      <c r="H38" s="17"/>
      <c r="I38" s="17"/>
      <c r="J38" s="17"/>
      <c r="K38" s="17"/>
      <c r="L38" s="17"/>
      <c r="M38" s="28"/>
      <c r="N38" s="28"/>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row>
    <row r="39" spans="1:44" s="294" customFormat="1" ht="13.5" customHeight="1">
      <c r="A39" s="244"/>
      <c r="B39" s="293" t="s">
        <v>181</v>
      </c>
      <c r="C39" s="748" t="s">
        <v>209</v>
      </c>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37"/>
      <c r="AP39" s="37"/>
      <c r="AQ39" s="37"/>
      <c r="AR39" s="49"/>
    </row>
    <row r="40" spans="1:44" s="294" customFormat="1" ht="13.5" customHeight="1">
      <c r="A40" s="244"/>
      <c r="B40" s="49"/>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748"/>
      <c r="AL40" s="748"/>
      <c r="AM40" s="748"/>
      <c r="AN40" s="748"/>
      <c r="AO40" s="37"/>
      <c r="AP40" s="37"/>
      <c r="AQ40" s="37"/>
      <c r="AR40" s="49"/>
    </row>
    <row r="41" spans="1:44" s="294" customFormat="1" ht="11.25" customHeight="1">
      <c r="A41" s="244"/>
      <c r="B41" s="49"/>
      <c r="C41" s="748"/>
      <c r="D41" s="748"/>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8"/>
      <c r="AM41" s="748"/>
      <c r="AN41" s="748"/>
      <c r="AO41" s="37"/>
      <c r="AP41" s="37"/>
      <c r="AQ41" s="37"/>
      <c r="AR41" s="49"/>
    </row>
    <row r="42" spans="1:44" s="294" customFormat="1" ht="12" customHeight="1">
      <c r="A42" s="244"/>
      <c r="B42" s="293" t="s">
        <v>181</v>
      </c>
      <c r="C42" s="49" t="s">
        <v>210</v>
      </c>
      <c r="D42" s="49"/>
      <c r="E42" s="49"/>
      <c r="F42" s="49"/>
      <c r="G42" s="49"/>
      <c r="H42" s="49"/>
      <c r="I42" s="49"/>
      <c r="J42" s="49"/>
      <c r="K42" s="49"/>
      <c r="L42" s="49"/>
      <c r="M42" s="4"/>
      <c r="N42" s="4"/>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row>
    <row r="43" spans="1:44" s="294" customFormat="1" ht="12" customHeight="1">
      <c r="A43" s="244"/>
      <c r="B43" s="293" t="s">
        <v>181</v>
      </c>
      <c r="C43" s="49" t="s">
        <v>211</v>
      </c>
      <c r="D43" s="49"/>
      <c r="E43" s="49"/>
      <c r="F43" s="49"/>
      <c r="G43" s="49"/>
      <c r="H43" s="49"/>
      <c r="I43" s="49"/>
      <c r="J43" s="49"/>
      <c r="K43" s="49"/>
      <c r="L43" s="49"/>
      <c r="M43" s="4"/>
      <c r="N43" s="4"/>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row>
    <row r="44" spans="1:44" s="294" customFormat="1" ht="12" customHeight="1">
      <c r="A44" s="141"/>
      <c r="B44" s="293" t="s">
        <v>181</v>
      </c>
      <c r="C44" s="4" t="s">
        <v>212</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4" s="294" customFormat="1" ht="12" customHeight="1">
      <c r="A45" s="141"/>
      <c r="B45" s="4"/>
      <c r="C45" s="4" t="s">
        <v>213</v>
      </c>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4" s="294" customFormat="1" ht="12" customHeight="1">
      <c r="A46" s="141"/>
      <c r="B46" s="293" t="s">
        <v>181</v>
      </c>
      <c r="C46" s="748" t="s">
        <v>214</v>
      </c>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4"/>
    </row>
    <row r="47" spans="1:44" s="294" customFormat="1" ht="13.5" customHeight="1">
      <c r="A47" s="141"/>
      <c r="B47" s="4"/>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4"/>
    </row>
    <row r="48" spans="1:44" s="2" customFormat="1" ht="21.75" customHeight="1" thickBot="1">
      <c r="A48" s="53"/>
      <c r="B48" s="17"/>
      <c r="C48" s="17"/>
      <c r="D48" s="17"/>
      <c r="E48" s="27" t="s">
        <v>55</v>
      </c>
      <c r="F48" s="17"/>
      <c r="G48" s="17"/>
      <c r="H48" s="17"/>
      <c r="I48" s="17"/>
      <c r="J48" s="17"/>
      <c r="K48" s="17"/>
      <c r="L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row>
    <row r="49" spans="1:44" s="2" customFormat="1" ht="27" customHeight="1" thickBot="1">
      <c r="A49" s="53"/>
      <c r="B49" s="17"/>
      <c r="C49" s="17"/>
      <c r="D49" s="17"/>
      <c r="E49" s="54"/>
      <c r="F49" s="54" t="s">
        <v>695</v>
      </c>
      <c r="G49" s="17"/>
      <c r="H49" s="17"/>
      <c r="I49" s="17"/>
      <c r="J49" s="17"/>
      <c r="K49" s="17"/>
      <c r="L49" s="17"/>
      <c r="O49" s="17"/>
      <c r="P49" s="17"/>
      <c r="Q49" s="17"/>
      <c r="R49" s="17"/>
      <c r="S49" s="17"/>
      <c r="U49" s="872" t="s">
        <v>88</v>
      </c>
      <c r="V49" s="873"/>
      <c r="W49" s="877"/>
      <c r="X49" s="878"/>
      <c r="Y49" s="878"/>
      <c r="Z49" s="878"/>
      <c r="AA49" s="878"/>
      <c r="AB49" s="878"/>
      <c r="AC49" s="878"/>
      <c r="AD49" s="878"/>
      <c r="AE49" s="878"/>
      <c r="AF49" s="878"/>
      <c r="AG49" s="878"/>
      <c r="AH49" s="878"/>
      <c r="AI49" s="878"/>
      <c r="AJ49" s="878"/>
      <c r="AK49" s="878"/>
      <c r="AL49" s="878"/>
      <c r="AM49" s="878"/>
      <c r="AN49" s="879"/>
      <c r="AP49" s="17"/>
      <c r="AQ49" s="17"/>
      <c r="AR49" s="17"/>
    </row>
    <row r="50" spans="1:44" s="2" customFormat="1" ht="6.75" customHeight="1">
      <c r="A50" s="53"/>
      <c r="B50" s="17"/>
      <c r="C50" s="17"/>
      <c r="D50" s="17"/>
      <c r="E50" s="54"/>
      <c r="F50" s="17"/>
      <c r="G50" s="17"/>
      <c r="H50" s="17"/>
      <c r="I50" s="17"/>
      <c r="J50" s="17"/>
      <c r="K50" s="17"/>
      <c r="L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row>
    <row r="51" spans="1:44" s="2" customFormat="1" ht="15.75" customHeight="1">
      <c r="A51" s="53"/>
      <c r="B51" s="849" t="s">
        <v>26</v>
      </c>
      <c r="C51" s="860"/>
      <c r="D51" s="860"/>
      <c r="E51" s="860"/>
      <c r="F51" s="860"/>
      <c r="G51" s="861"/>
      <c r="H51" s="853" t="s">
        <v>89</v>
      </c>
      <c r="I51" s="854"/>
      <c r="J51" s="854"/>
      <c r="K51" s="855"/>
      <c r="L51" s="855"/>
      <c r="M51" s="855"/>
      <c r="N51" s="855"/>
      <c r="O51" s="855"/>
      <c r="P51" s="855"/>
      <c r="Q51" s="855"/>
      <c r="R51" s="855"/>
      <c r="S51" s="855"/>
      <c r="T51" s="855"/>
      <c r="U51" s="855"/>
      <c r="V51" s="855"/>
      <c r="W51" s="855"/>
      <c r="X51" s="855"/>
      <c r="Y51" s="855"/>
      <c r="Z51" s="855"/>
      <c r="AA51" s="856"/>
      <c r="AB51" s="634" t="s">
        <v>30</v>
      </c>
      <c r="AC51" s="571"/>
      <c r="AD51" s="571"/>
      <c r="AE51" s="571"/>
      <c r="AF51" s="571"/>
      <c r="AG51" s="571"/>
      <c r="AH51" s="571"/>
      <c r="AI51" s="571"/>
      <c r="AJ51" s="571"/>
      <c r="AK51" s="571"/>
      <c r="AL51" s="571"/>
      <c r="AM51" s="571"/>
      <c r="AN51" s="571"/>
      <c r="AO51" s="571"/>
      <c r="AP51" s="571"/>
      <c r="AQ51" s="571"/>
      <c r="AR51" s="572"/>
    </row>
    <row r="52" spans="1:44" s="2" customFormat="1" ht="27.75" customHeight="1">
      <c r="A52" s="53"/>
      <c r="B52" s="862"/>
      <c r="C52" s="863"/>
      <c r="D52" s="863"/>
      <c r="E52" s="863"/>
      <c r="F52" s="863"/>
      <c r="G52" s="864"/>
      <c r="H52" s="867"/>
      <c r="I52" s="868"/>
      <c r="J52" s="868"/>
      <c r="K52" s="868"/>
      <c r="L52" s="868"/>
      <c r="M52" s="868"/>
      <c r="N52" s="868"/>
      <c r="O52" s="868"/>
      <c r="P52" s="868"/>
      <c r="Q52" s="868"/>
      <c r="R52" s="868"/>
      <c r="S52" s="868"/>
      <c r="T52" s="868"/>
      <c r="U52" s="868"/>
      <c r="V52" s="868"/>
      <c r="W52" s="868"/>
      <c r="X52" s="868"/>
      <c r="Y52" s="868"/>
      <c r="Z52" s="868"/>
      <c r="AA52" s="869"/>
      <c r="AB52" s="865" t="s">
        <v>90</v>
      </c>
      <c r="AC52" s="866"/>
      <c r="AD52" s="59" t="s">
        <v>91</v>
      </c>
      <c r="AE52" s="807"/>
      <c r="AF52" s="807"/>
      <c r="AG52" s="807"/>
      <c r="AH52" s="807"/>
      <c r="AI52" s="807"/>
      <c r="AJ52" s="807"/>
      <c r="AK52" s="60" t="s">
        <v>92</v>
      </c>
      <c r="AL52" s="61" t="s">
        <v>93</v>
      </c>
      <c r="AM52" s="62"/>
      <c r="AN52" s="62"/>
      <c r="AO52" s="62"/>
      <c r="AP52" s="62"/>
      <c r="AQ52" s="62"/>
      <c r="AR52" s="63"/>
    </row>
    <row r="53" spans="1:44" s="2" customFormat="1" ht="16.5" customHeight="1">
      <c r="A53" s="53"/>
      <c r="B53" s="849" t="s">
        <v>27</v>
      </c>
      <c r="C53" s="860"/>
      <c r="D53" s="860"/>
      <c r="E53" s="860"/>
      <c r="F53" s="860"/>
      <c r="G53" s="861"/>
      <c r="H53" s="853" t="s">
        <v>89</v>
      </c>
      <c r="I53" s="854"/>
      <c r="J53" s="854"/>
      <c r="K53" s="855"/>
      <c r="L53" s="855"/>
      <c r="M53" s="855"/>
      <c r="N53" s="855"/>
      <c r="O53" s="855"/>
      <c r="P53" s="855"/>
      <c r="Q53" s="855"/>
      <c r="R53" s="855"/>
      <c r="S53" s="855"/>
      <c r="T53" s="855"/>
      <c r="U53" s="855"/>
      <c r="V53" s="855"/>
      <c r="W53" s="855"/>
      <c r="X53" s="855"/>
      <c r="Y53" s="855"/>
      <c r="Z53" s="855"/>
      <c r="AA53" s="856"/>
      <c r="AB53" s="634" t="s">
        <v>30</v>
      </c>
      <c r="AC53" s="571"/>
      <c r="AD53" s="571"/>
      <c r="AE53" s="571"/>
      <c r="AF53" s="571"/>
      <c r="AG53" s="571"/>
      <c r="AH53" s="571"/>
      <c r="AI53" s="571"/>
      <c r="AJ53" s="571"/>
      <c r="AK53" s="571"/>
      <c r="AL53" s="571"/>
      <c r="AM53" s="571"/>
      <c r="AN53" s="571"/>
      <c r="AO53" s="571"/>
      <c r="AP53" s="571"/>
      <c r="AQ53" s="571"/>
      <c r="AR53" s="572"/>
    </row>
    <row r="54" spans="1:44" s="2" customFormat="1" ht="27.75" customHeight="1">
      <c r="A54" s="53"/>
      <c r="B54" s="862"/>
      <c r="C54" s="863"/>
      <c r="D54" s="863"/>
      <c r="E54" s="863"/>
      <c r="F54" s="863"/>
      <c r="G54" s="864"/>
      <c r="H54" s="867"/>
      <c r="I54" s="868"/>
      <c r="J54" s="868"/>
      <c r="K54" s="868"/>
      <c r="L54" s="868"/>
      <c r="M54" s="868"/>
      <c r="N54" s="868"/>
      <c r="O54" s="868"/>
      <c r="P54" s="868"/>
      <c r="Q54" s="868"/>
      <c r="R54" s="868"/>
      <c r="S54" s="868"/>
      <c r="T54" s="868"/>
      <c r="U54" s="868"/>
      <c r="V54" s="868"/>
      <c r="W54" s="868"/>
      <c r="X54" s="868"/>
      <c r="Y54" s="868"/>
      <c r="Z54" s="868"/>
      <c r="AA54" s="869"/>
      <c r="AB54" s="865" t="s">
        <v>90</v>
      </c>
      <c r="AC54" s="866"/>
      <c r="AD54" s="59" t="s">
        <v>91</v>
      </c>
      <c r="AE54" s="807"/>
      <c r="AF54" s="807"/>
      <c r="AG54" s="807"/>
      <c r="AH54" s="807"/>
      <c r="AI54" s="807"/>
      <c r="AJ54" s="807"/>
      <c r="AK54" s="60" t="s">
        <v>92</v>
      </c>
      <c r="AL54" s="61" t="s">
        <v>93</v>
      </c>
      <c r="AM54" s="62"/>
      <c r="AN54" s="62"/>
      <c r="AO54" s="62"/>
      <c r="AP54" s="62"/>
      <c r="AQ54" s="62"/>
      <c r="AR54" s="63"/>
    </row>
    <row r="55" spans="1:44" s="2" customFormat="1" ht="16.5" customHeight="1">
      <c r="A55" s="53"/>
      <c r="B55" s="849" t="s">
        <v>28</v>
      </c>
      <c r="C55" s="860"/>
      <c r="D55" s="860"/>
      <c r="E55" s="860"/>
      <c r="F55" s="860"/>
      <c r="G55" s="861"/>
      <c r="H55" s="853" t="s">
        <v>89</v>
      </c>
      <c r="I55" s="854"/>
      <c r="J55" s="854"/>
      <c r="K55" s="855"/>
      <c r="L55" s="855"/>
      <c r="M55" s="855"/>
      <c r="N55" s="855"/>
      <c r="O55" s="855"/>
      <c r="P55" s="855"/>
      <c r="Q55" s="855"/>
      <c r="R55" s="855"/>
      <c r="S55" s="855"/>
      <c r="T55" s="855"/>
      <c r="U55" s="855"/>
      <c r="V55" s="855"/>
      <c r="W55" s="855"/>
      <c r="X55" s="855"/>
      <c r="Y55" s="855"/>
      <c r="Z55" s="855"/>
      <c r="AA55" s="856"/>
      <c r="AB55" s="634" t="s">
        <v>30</v>
      </c>
      <c r="AC55" s="571"/>
      <c r="AD55" s="571"/>
      <c r="AE55" s="571"/>
      <c r="AF55" s="571"/>
      <c r="AG55" s="571"/>
      <c r="AH55" s="571"/>
      <c r="AI55" s="571"/>
      <c r="AJ55" s="571"/>
      <c r="AK55" s="571"/>
      <c r="AL55" s="571"/>
      <c r="AM55" s="571"/>
      <c r="AN55" s="571"/>
      <c r="AO55" s="571"/>
      <c r="AP55" s="571"/>
      <c r="AQ55" s="571"/>
      <c r="AR55" s="572"/>
    </row>
    <row r="56" spans="1:44" s="2" customFormat="1" ht="27.75" customHeight="1">
      <c r="A56" s="53"/>
      <c r="B56" s="862"/>
      <c r="C56" s="863"/>
      <c r="D56" s="863"/>
      <c r="E56" s="863"/>
      <c r="F56" s="863"/>
      <c r="G56" s="864"/>
      <c r="H56" s="867"/>
      <c r="I56" s="868"/>
      <c r="J56" s="868"/>
      <c r="K56" s="868"/>
      <c r="L56" s="868"/>
      <c r="M56" s="868"/>
      <c r="N56" s="868"/>
      <c r="O56" s="868"/>
      <c r="P56" s="868"/>
      <c r="Q56" s="868"/>
      <c r="R56" s="868"/>
      <c r="S56" s="868"/>
      <c r="T56" s="868"/>
      <c r="U56" s="868"/>
      <c r="V56" s="868"/>
      <c r="W56" s="868"/>
      <c r="X56" s="868"/>
      <c r="Y56" s="868"/>
      <c r="Z56" s="868"/>
      <c r="AA56" s="869"/>
      <c r="AB56" s="865" t="s">
        <v>90</v>
      </c>
      <c r="AC56" s="866"/>
      <c r="AD56" s="59" t="s">
        <v>91</v>
      </c>
      <c r="AE56" s="807"/>
      <c r="AF56" s="807"/>
      <c r="AG56" s="807"/>
      <c r="AH56" s="807"/>
      <c r="AI56" s="807"/>
      <c r="AJ56" s="807"/>
      <c r="AK56" s="60" t="s">
        <v>92</v>
      </c>
      <c r="AL56" s="61" t="s">
        <v>93</v>
      </c>
      <c r="AM56" s="62"/>
      <c r="AN56" s="62"/>
      <c r="AO56" s="62"/>
      <c r="AP56" s="62"/>
      <c r="AQ56" s="62"/>
      <c r="AR56" s="63"/>
    </row>
    <row r="57" spans="1:44" s="2" customFormat="1" ht="16.5" customHeight="1">
      <c r="A57" s="53"/>
      <c r="B57" s="849" t="s">
        <v>29</v>
      </c>
      <c r="C57" s="860"/>
      <c r="D57" s="860"/>
      <c r="E57" s="860"/>
      <c r="F57" s="860"/>
      <c r="G57" s="861"/>
      <c r="H57" s="853" t="s">
        <v>89</v>
      </c>
      <c r="I57" s="854"/>
      <c r="J57" s="854"/>
      <c r="K57" s="855"/>
      <c r="L57" s="855"/>
      <c r="M57" s="855"/>
      <c r="N57" s="855"/>
      <c r="O57" s="855"/>
      <c r="P57" s="855"/>
      <c r="Q57" s="855"/>
      <c r="R57" s="855"/>
      <c r="S57" s="855"/>
      <c r="T57" s="855"/>
      <c r="U57" s="855"/>
      <c r="V57" s="855"/>
      <c r="W57" s="855"/>
      <c r="X57" s="855"/>
      <c r="Y57" s="855"/>
      <c r="Z57" s="855"/>
      <c r="AA57" s="856"/>
      <c r="AB57" s="634" t="s">
        <v>30</v>
      </c>
      <c r="AC57" s="571"/>
      <c r="AD57" s="571"/>
      <c r="AE57" s="571"/>
      <c r="AF57" s="571"/>
      <c r="AG57" s="571"/>
      <c r="AH57" s="571"/>
      <c r="AI57" s="571"/>
      <c r="AJ57" s="571"/>
      <c r="AK57" s="571"/>
      <c r="AL57" s="571"/>
      <c r="AM57" s="571"/>
      <c r="AN57" s="571"/>
      <c r="AO57" s="571"/>
      <c r="AP57" s="571"/>
      <c r="AQ57" s="571"/>
      <c r="AR57" s="572"/>
    </row>
    <row r="58" spans="1:44" s="2" customFormat="1" ht="27.75" customHeight="1">
      <c r="A58" s="53"/>
      <c r="B58" s="862"/>
      <c r="C58" s="863"/>
      <c r="D58" s="863"/>
      <c r="E58" s="863"/>
      <c r="F58" s="863"/>
      <c r="G58" s="864"/>
      <c r="H58" s="867"/>
      <c r="I58" s="868"/>
      <c r="J58" s="868"/>
      <c r="K58" s="868"/>
      <c r="L58" s="868"/>
      <c r="M58" s="868"/>
      <c r="N58" s="868"/>
      <c r="O58" s="868"/>
      <c r="P58" s="868"/>
      <c r="Q58" s="868"/>
      <c r="R58" s="868"/>
      <c r="S58" s="868"/>
      <c r="T58" s="868"/>
      <c r="U58" s="868"/>
      <c r="V58" s="868"/>
      <c r="W58" s="868"/>
      <c r="X58" s="868"/>
      <c r="Y58" s="868"/>
      <c r="Z58" s="868"/>
      <c r="AA58" s="869"/>
      <c r="AB58" s="865" t="s">
        <v>90</v>
      </c>
      <c r="AC58" s="866"/>
      <c r="AD58" s="59" t="s">
        <v>91</v>
      </c>
      <c r="AE58" s="807"/>
      <c r="AF58" s="807"/>
      <c r="AG58" s="807"/>
      <c r="AH58" s="807"/>
      <c r="AI58" s="807"/>
      <c r="AJ58" s="807"/>
      <c r="AK58" s="64" t="s">
        <v>92</v>
      </c>
      <c r="AL58" s="61" t="s">
        <v>93</v>
      </c>
      <c r="AM58" s="62"/>
      <c r="AN58" s="62"/>
      <c r="AO58" s="62"/>
      <c r="AP58" s="62"/>
      <c r="AQ58" s="62"/>
      <c r="AR58" s="63"/>
    </row>
    <row r="59" spans="1:44" s="2" customFormat="1" ht="8.25" customHeight="1">
      <c r="A59" s="53"/>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row>
    <row r="60" spans="1:44" s="28" customFormat="1" ht="67.5" customHeight="1">
      <c r="A60" s="870" t="s">
        <v>94</v>
      </c>
      <c r="B60" s="871"/>
      <c r="C60" s="871"/>
      <c r="D60" s="871"/>
      <c r="E60" s="871"/>
      <c r="F60" s="871"/>
      <c r="G60" s="871"/>
      <c r="H60" s="871"/>
      <c r="I60" s="871"/>
      <c r="J60" s="871"/>
      <c r="K60" s="871"/>
      <c r="L60" s="871"/>
      <c r="M60" s="871"/>
      <c r="N60" s="871"/>
      <c r="O60" s="871"/>
      <c r="P60" s="871"/>
      <c r="Q60" s="871"/>
      <c r="R60" s="871"/>
      <c r="S60" s="871"/>
      <c r="T60" s="871"/>
      <c r="U60" s="871"/>
      <c r="V60" s="871"/>
      <c r="W60" s="871"/>
      <c r="X60" s="871"/>
      <c r="Y60" s="871"/>
      <c r="Z60" s="871"/>
      <c r="AA60" s="871"/>
      <c r="AB60" s="871"/>
      <c r="AC60" s="871"/>
      <c r="AD60" s="871"/>
      <c r="AE60" s="871"/>
      <c r="AF60" s="871"/>
      <c r="AG60" s="871"/>
      <c r="AH60" s="871"/>
      <c r="AI60" s="871"/>
      <c r="AJ60" s="871"/>
      <c r="AK60" s="871"/>
      <c r="AL60" s="871"/>
      <c r="AM60" s="871"/>
      <c r="AN60" s="871"/>
      <c r="AO60" s="871"/>
      <c r="AP60" s="871"/>
      <c r="AQ60" s="871"/>
      <c r="AR60" s="871"/>
    </row>
    <row r="61" spans="1:44" s="2" customFormat="1" ht="21.75" customHeight="1" thickBot="1">
      <c r="A61" s="53"/>
      <c r="B61" s="17"/>
      <c r="C61" s="65"/>
      <c r="D61" s="66"/>
      <c r="E61" s="67" t="s">
        <v>56</v>
      </c>
      <c r="F61" s="66"/>
      <c r="G61" s="66"/>
      <c r="H61" s="66"/>
      <c r="I61" s="66"/>
      <c r="J61" s="66"/>
      <c r="K61" s="66"/>
      <c r="L61" s="66"/>
      <c r="M61" s="68"/>
      <c r="N61" s="68"/>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9"/>
      <c r="AP61" s="17"/>
      <c r="AQ61" s="17"/>
      <c r="AR61" s="17"/>
    </row>
    <row r="62" spans="1:44" s="2" customFormat="1" ht="27" customHeight="1" thickBot="1">
      <c r="A62" s="53"/>
      <c r="B62" s="17"/>
      <c r="C62" s="70"/>
      <c r="D62" s="17"/>
      <c r="E62" s="54"/>
      <c r="F62" s="54" t="s">
        <v>695</v>
      </c>
      <c r="G62" s="17"/>
      <c r="H62" s="17"/>
      <c r="I62" s="17"/>
      <c r="J62" s="17"/>
      <c r="K62" s="17"/>
      <c r="L62" s="17"/>
      <c r="M62" s="28"/>
      <c r="N62" s="28"/>
      <c r="O62" s="17"/>
      <c r="P62" s="17"/>
      <c r="Q62" s="17"/>
      <c r="R62" s="17"/>
      <c r="S62" s="17"/>
      <c r="T62" s="28"/>
      <c r="U62" s="872" t="s">
        <v>88</v>
      </c>
      <c r="V62" s="873"/>
      <c r="W62" s="874"/>
      <c r="X62" s="875"/>
      <c r="Y62" s="875"/>
      <c r="Z62" s="875"/>
      <c r="AA62" s="875"/>
      <c r="AB62" s="875"/>
      <c r="AC62" s="875"/>
      <c r="AD62" s="875"/>
      <c r="AE62" s="875"/>
      <c r="AF62" s="875"/>
      <c r="AG62" s="875"/>
      <c r="AH62" s="875"/>
      <c r="AI62" s="875"/>
      <c r="AJ62" s="875"/>
      <c r="AK62" s="875"/>
      <c r="AL62" s="875"/>
      <c r="AM62" s="875"/>
      <c r="AN62" s="876"/>
      <c r="AO62" s="71"/>
      <c r="AP62" s="17"/>
      <c r="AQ62" s="17"/>
      <c r="AR62" s="17"/>
    </row>
    <row r="63" spans="1:44" s="2" customFormat="1" ht="8.25" customHeight="1">
      <c r="A63" s="53"/>
      <c r="B63" s="17"/>
      <c r="C63" s="72"/>
      <c r="D63" s="73"/>
      <c r="E63" s="74"/>
      <c r="F63" s="73"/>
      <c r="G63" s="73"/>
      <c r="H63" s="73"/>
      <c r="I63" s="73"/>
      <c r="J63" s="73"/>
      <c r="K63" s="73"/>
      <c r="L63" s="73"/>
      <c r="M63" s="75"/>
      <c r="N63" s="75"/>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6"/>
      <c r="AP63" s="17"/>
      <c r="AQ63" s="17"/>
      <c r="AR63" s="17"/>
    </row>
    <row r="64" spans="1:44" s="2" customFormat="1" ht="13.5">
      <c r="A64" s="53"/>
      <c r="B64" s="17"/>
      <c r="C64" s="17"/>
      <c r="D64" s="17"/>
      <c r="E64" s="54"/>
      <c r="F64" s="17"/>
      <c r="G64" s="17"/>
      <c r="H64" s="17"/>
      <c r="I64" s="17"/>
      <c r="J64" s="17"/>
      <c r="K64" s="17"/>
      <c r="L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row>
    <row r="75" ht="13.5">
      <c r="C75" s="77"/>
    </row>
  </sheetData>
  <sheetProtection password="CACF" sheet="1" objects="1" scenarios="1" selectLockedCells="1"/>
  <mergeCells count="49">
    <mergeCell ref="H52:AA52"/>
    <mergeCell ref="W49:AN49"/>
    <mergeCell ref="B51:G52"/>
    <mergeCell ref="E31:AR31"/>
    <mergeCell ref="U49:V49"/>
    <mergeCell ref="B30:D31"/>
    <mergeCell ref="E30:G30"/>
    <mergeCell ref="H30:AR30"/>
    <mergeCell ref="C46:AQ47"/>
    <mergeCell ref="C39:AN41"/>
    <mergeCell ref="A60:AR60"/>
    <mergeCell ref="U62:V62"/>
    <mergeCell ref="AB56:AC56"/>
    <mergeCell ref="AE56:AJ56"/>
    <mergeCell ref="W62:AN62"/>
    <mergeCell ref="H58:AA58"/>
    <mergeCell ref="H56:AA56"/>
    <mergeCell ref="B57:G58"/>
    <mergeCell ref="H57:J57"/>
    <mergeCell ref="K57:AA57"/>
    <mergeCell ref="AB57:AR57"/>
    <mergeCell ref="AB58:AC58"/>
    <mergeCell ref="AE58:AJ58"/>
    <mergeCell ref="B55:G56"/>
    <mergeCell ref="H55:J55"/>
    <mergeCell ref="K55:AA55"/>
    <mergeCell ref="AB55:AR55"/>
    <mergeCell ref="H53:J53"/>
    <mergeCell ref="K53:AA53"/>
    <mergeCell ref="AB53:AR53"/>
    <mergeCell ref="AB54:AC54"/>
    <mergeCell ref="AE54:AJ54"/>
    <mergeCell ref="H54:AA54"/>
    <mergeCell ref="B53:G54"/>
    <mergeCell ref="E29:AR29"/>
    <mergeCell ref="B28:D29"/>
    <mergeCell ref="E28:G28"/>
    <mergeCell ref="H28:AR28"/>
    <mergeCell ref="H51:J51"/>
    <mergeCell ref="K51:AA51"/>
    <mergeCell ref="AB51:AR51"/>
    <mergeCell ref="AB52:AC52"/>
    <mergeCell ref="AE52:AJ52"/>
    <mergeCell ref="B26:D27"/>
    <mergeCell ref="E26:G26"/>
    <mergeCell ref="H26:AR26"/>
    <mergeCell ref="AE2:AI2"/>
    <mergeCell ref="AJ2:AR2"/>
    <mergeCell ref="E27:AR27"/>
  </mergeCells>
  <dataValidations count="5">
    <dataValidation allowBlank="1" showInputMessage="1" showErrorMessage="1" imeMode="off" sqref="AE54:AJ54 AE58:AJ58 AE52:AJ52 AE56:AJ56 AJ2:AR2"/>
    <dataValidation allowBlank="1" showInputMessage="1" showErrorMessage="1" imeMode="fullKatakana" sqref="K57:AA57 K51:AA51 K53:AA53 K55:AA55 H28:AR28 H30:AR30 H26:AR26"/>
    <dataValidation type="textLength" allowBlank="1" showInputMessage="1" showErrorMessage="1" errorTitle="文字数エラー" error="メールアカウント文字数制限&#10;3文字以上、20文字以内で記入してください。" imeMode="off" sqref="H52:AA52 H54:AA54 H56:AA56 H58:AA58 E27:AR27 E29:AR29 E31:AR31">
      <formula1>3</formula1>
      <formula2>20</formula2>
    </dataValidation>
    <dataValidation type="textLength" operator="equal" allowBlank="1" showInputMessage="1" showErrorMessage="1" errorTitle="文字数エラー" error="お客様番号は、N+9桁で記入願います。" imeMode="off" sqref="W62:AN62">
      <formula1>9</formula1>
    </dataValidation>
    <dataValidation type="textLength" operator="equal" allowBlank="1" showInputMessage="1" showErrorMessage="1" error="９桁の整数を記入してください。" imeMode="off" sqref="W49:AN49">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&amp;LA15914711114&amp;C&amp;P/&amp;N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Sheet6"/>
  <dimension ref="A1:AT66"/>
  <sheetViews>
    <sheetView showGridLines="0" zoomScaleSheetLayoutView="100" zoomScalePageLayoutView="0" workbookViewId="0" topLeftCell="A16">
      <selection activeCell="C46" sqref="C46:V46"/>
    </sheetView>
  </sheetViews>
  <sheetFormatPr defaultColWidth="2.625" defaultRowHeight="13.5"/>
  <cols>
    <col min="1" max="16384" width="2.625" style="5" customWidth="1"/>
  </cols>
  <sheetData>
    <row r="1" spans="1:44" s="3" customFormat="1" ht="18.7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12" t="s">
        <v>45</v>
      </c>
      <c r="AF2" s="612"/>
      <c r="AG2" s="612"/>
      <c r="AH2" s="612"/>
      <c r="AI2" s="612"/>
      <c r="AJ2" s="776">
        <f>IF('お客様情報'!AJ3="","",'お客様情報'!AJ3)</f>
      </c>
      <c r="AK2" s="776"/>
      <c r="AL2" s="776"/>
      <c r="AM2" s="776"/>
      <c r="AN2" s="776"/>
      <c r="AO2" s="776"/>
      <c r="AP2" s="776"/>
      <c r="AQ2" s="776"/>
      <c r="AR2" s="776"/>
    </row>
    <row r="3" spans="1:44" s="2" customFormat="1" ht="18" customHeight="1">
      <c r="A3" s="125" t="s">
        <v>95</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1:44" s="80" customFormat="1" ht="13.5" customHeight="1">
      <c r="A4" s="374" t="s">
        <v>698</v>
      </c>
      <c r="B4" s="884" t="s">
        <v>696</v>
      </c>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row>
    <row r="5" spans="1:44" s="80" customFormat="1" ht="11.25" customHeight="1" hidden="1">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row>
    <row r="6" spans="1:44" s="80" customFormat="1" ht="4.5" customHeight="1">
      <c r="A6" s="81"/>
      <c r="B6" s="82"/>
      <c r="C6" s="82"/>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row>
    <row r="7" spans="1:44" s="80" customFormat="1" ht="4.5" customHeight="1" thickBot="1">
      <c r="A7" s="128"/>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row>
    <row r="8" spans="1:44" s="2" customFormat="1" ht="30" customHeight="1">
      <c r="A8" s="763" t="s">
        <v>664</v>
      </c>
      <c r="B8" s="764"/>
      <c r="C8" s="764"/>
      <c r="D8" s="764"/>
      <c r="E8" s="764"/>
      <c r="F8" s="764"/>
      <c r="G8" s="764"/>
      <c r="H8" s="764"/>
      <c r="I8" s="764"/>
      <c r="J8" s="764"/>
      <c r="K8" s="765"/>
      <c r="L8" s="84"/>
      <c r="M8" s="20"/>
      <c r="N8" s="85" t="s">
        <v>31</v>
      </c>
      <c r="O8" s="20"/>
      <c r="P8" s="20"/>
      <c r="Q8" s="20"/>
      <c r="R8" s="20"/>
      <c r="S8" s="20"/>
      <c r="T8" s="20"/>
      <c r="U8" s="85" t="s">
        <v>32</v>
      </c>
      <c r="V8" s="20"/>
      <c r="W8" s="20"/>
      <c r="X8" s="20"/>
      <c r="Y8" s="20"/>
      <c r="Z8" s="885" t="s">
        <v>684</v>
      </c>
      <c r="AA8" s="885"/>
      <c r="AB8" s="885"/>
      <c r="AC8" s="885"/>
      <c r="AD8" s="885"/>
      <c r="AE8" s="885"/>
      <c r="AF8" s="885"/>
      <c r="AG8" s="885"/>
      <c r="AH8" s="885"/>
      <c r="AI8" s="885"/>
      <c r="AJ8" s="885"/>
      <c r="AK8" s="885"/>
      <c r="AL8" s="885"/>
      <c r="AM8" s="885"/>
      <c r="AN8" s="885"/>
      <c r="AO8" s="885"/>
      <c r="AP8" s="885"/>
      <c r="AQ8" s="885"/>
      <c r="AR8" s="886"/>
    </row>
    <row r="9" spans="1:44" s="2" customFormat="1" ht="15" customHeight="1">
      <c r="A9" s="769"/>
      <c r="B9" s="770"/>
      <c r="C9" s="770"/>
      <c r="D9" s="770"/>
      <c r="E9" s="770"/>
      <c r="F9" s="770"/>
      <c r="G9" s="770"/>
      <c r="H9" s="770"/>
      <c r="I9" s="770"/>
      <c r="J9" s="770"/>
      <c r="K9" s="771"/>
      <c r="L9" s="72"/>
      <c r="M9" s="86" t="s">
        <v>96</v>
      </c>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87"/>
    </row>
    <row r="10" spans="1:44" s="2" customFormat="1" ht="27.75" customHeight="1" hidden="1">
      <c r="A10" s="892"/>
      <c r="B10" s="893"/>
      <c r="C10" s="893"/>
      <c r="D10" s="893"/>
      <c r="E10" s="893"/>
      <c r="F10" s="893"/>
      <c r="G10" s="893"/>
      <c r="H10" s="893"/>
      <c r="I10" s="893"/>
      <c r="J10" s="893"/>
      <c r="K10" s="894"/>
      <c r="L10" s="880"/>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881"/>
    </row>
    <row r="11" spans="1:44" s="2" customFormat="1" ht="32.25" customHeight="1" hidden="1">
      <c r="A11" s="895"/>
      <c r="B11" s="896"/>
      <c r="C11" s="896"/>
      <c r="D11" s="896"/>
      <c r="E11" s="896"/>
      <c r="F11" s="896"/>
      <c r="G11" s="896"/>
      <c r="H11" s="896"/>
      <c r="I11" s="896"/>
      <c r="J11" s="896"/>
      <c r="K11" s="897"/>
      <c r="L11" s="70"/>
      <c r="M11" s="17"/>
      <c r="N11" s="17"/>
      <c r="O11" s="17"/>
      <c r="P11" s="17"/>
      <c r="Q11" s="577"/>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3"/>
    </row>
    <row r="12" spans="1:44" s="2" customFormat="1" ht="26.25" customHeight="1" hidden="1">
      <c r="A12" s="898"/>
      <c r="B12" s="899"/>
      <c r="C12" s="899"/>
      <c r="D12" s="899"/>
      <c r="E12" s="899"/>
      <c r="F12" s="899"/>
      <c r="G12" s="899"/>
      <c r="H12" s="899"/>
      <c r="I12" s="899"/>
      <c r="J12" s="899"/>
      <c r="K12" s="900"/>
      <c r="L12" s="890"/>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891"/>
    </row>
    <row r="13" spans="1:44" s="2" customFormat="1" ht="7.5" customHeight="1">
      <c r="A13" s="892" t="s">
        <v>675</v>
      </c>
      <c r="B13" s="893"/>
      <c r="C13" s="893"/>
      <c r="D13" s="893"/>
      <c r="E13" s="893"/>
      <c r="F13" s="893"/>
      <c r="G13" s="893"/>
      <c r="H13" s="893"/>
      <c r="I13" s="893"/>
      <c r="J13" s="893"/>
      <c r="K13" s="894"/>
      <c r="L13" s="65"/>
      <c r="M13" s="66"/>
      <c r="N13" s="48"/>
      <c r="O13" s="66"/>
      <c r="P13" s="66"/>
      <c r="Q13" s="66"/>
      <c r="R13" s="66"/>
      <c r="S13" s="66"/>
      <c r="T13" s="66"/>
      <c r="U13" s="48"/>
      <c r="V13" s="66"/>
      <c r="W13" s="66"/>
      <c r="X13" s="66"/>
      <c r="Y13" s="66"/>
      <c r="Z13" s="237"/>
      <c r="AA13" s="237"/>
      <c r="AB13" s="237"/>
      <c r="AC13" s="237"/>
      <c r="AD13" s="237"/>
      <c r="AE13" s="237"/>
      <c r="AF13" s="237"/>
      <c r="AG13" s="237"/>
      <c r="AH13" s="237"/>
      <c r="AI13" s="237"/>
      <c r="AJ13" s="237"/>
      <c r="AK13" s="237"/>
      <c r="AL13" s="237"/>
      <c r="AM13" s="237"/>
      <c r="AN13" s="237"/>
      <c r="AO13" s="237"/>
      <c r="AP13" s="237"/>
      <c r="AQ13" s="237"/>
      <c r="AR13" s="238"/>
    </row>
    <row r="14" spans="1:44" s="2" customFormat="1" ht="15" customHeight="1">
      <c r="A14" s="895"/>
      <c r="B14" s="896"/>
      <c r="C14" s="896"/>
      <c r="D14" s="896"/>
      <c r="E14" s="896"/>
      <c r="F14" s="896"/>
      <c r="G14" s="896"/>
      <c r="H14" s="896"/>
      <c r="I14" s="896"/>
      <c r="J14" s="896"/>
      <c r="K14" s="897"/>
      <c r="L14" s="70"/>
      <c r="M14" s="174"/>
      <c r="N14" s="54" t="s">
        <v>31</v>
      </c>
      <c r="O14" s="174"/>
      <c r="P14" s="174"/>
      <c r="Q14" s="174"/>
      <c r="R14" s="174"/>
      <c r="S14" s="174"/>
      <c r="T14" s="174"/>
      <c r="U14" s="54" t="s">
        <v>32</v>
      </c>
      <c r="V14" s="174"/>
      <c r="W14" s="174"/>
      <c r="X14" s="174"/>
      <c r="Y14" s="17"/>
      <c r="Z14" s="334" t="s">
        <v>676</v>
      </c>
      <c r="AA14" s="88"/>
      <c r="AB14" s="88"/>
      <c r="AC14" s="88"/>
      <c r="AD14" s="88"/>
      <c r="AE14" s="88"/>
      <c r="AF14" s="88"/>
      <c r="AG14" s="88"/>
      <c r="AH14" s="88"/>
      <c r="AI14" s="88"/>
      <c r="AJ14" s="88"/>
      <c r="AK14" s="88"/>
      <c r="AL14" s="88"/>
      <c r="AM14" s="88"/>
      <c r="AN14" s="88"/>
      <c r="AO14" s="88"/>
      <c r="AP14" s="88"/>
      <c r="AQ14" s="88"/>
      <c r="AR14" s="89"/>
    </row>
    <row r="15" spans="1:44" s="2" customFormat="1" ht="7.5" customHeight="1">
      <c r="A15" s="898"/>
      <c r="B15" s="899"/>
      <c r="C15" s="899"/>
      <c r="D15" s="899"/>
      <c r="E15" s="899"/>
      <c r="F15" s="899"/>
      <c r="G15" s="899"/>
      <c r="H15" s="899"/>
      <c r="I15" s="899"/>
      <c r="J15" s="899"/>
      <c r="K15" s="900"/>
      <c r="L15" s="70"/>
      <c r="M15" s="17"/>
      <c r="N15" s="54"/>
      <c r="O15" s="17"/>
      <c r="P15" s="17"/>
      <c r="Q15" s="17"/>
      <c r="R15" s="17"/>
      <c r="S15" s="17"/>
      <c r="T15" s="17"/>
      <c r="U15" s="74"/>
      <c r="V15" s="73"/>
      <c r="W15" s="73"/>
      <c r="X15" s="73"/>
      <c r="Y15" s="17"/>
      <c r="Z15" s="88"/>
      <c r="AA15" s="88"/>
      <c r="AB15" s="88"/>
      <c r="AC15" s="88"/>
      <c r="AD15" s="88"/>
      <c r="AE15" s="88"/>
      <c r="AF15" s="88"/>
      <c r="AG15" s="88"/>
      <c r="AH15" s="88"/>
      <c r="AI15" s="88"/>
      <c r="AJ15" s="88"/>
      <c r="AK15" s="88"/>
      <c r="AL15" s="88"/>
      <c r="AM15" s="88"/>
      <c r="AN15" s="88"/>
      <c r="AO15" s="88"/>
      <c r="AP15" s="88"/>
      <c r="AQ15" s="88"/>
      <c r="AR15" s="89"/>
    </row>
    <row r="16" spans="1:44" s="2" customFormat="1" ht="22.5" customHeight="1">
      <c r="A16" s="901" t="s">
        <v>176</v>
      </c>
      <c r="B16" s="902"/>
      <c r="C16" s="902"/>
      <c r="D16" s="902"/>
      <c r="E16" s="902"/>
      <c r="F16" s="902"/>
      <c r="G16" s="902"/>
      <c r="H16" s="902"/>
      <c r="I16" s="902"/>
      <c r="J16" s="902"/>
      <c r="K16" s="903"/>
      <c r="L16" s="65"/>
      <c r="M16" s="172"/>
      <c r="N16" s="48" t="s">
        <v>31</v>
      </c>
      <c r="O16" s="172"/>
      <c r="P16" s="172"/>
      <c r="Q16" s="172"/>
      <c r="R16" s="172"/>
      <c r="S16" s="172"/>
      <c r="T16" s="172"/>
      <c r="U16" s="54" t="s">
        <v>32</v>
      </c>
      <c r="V16" s="174"/>
      <c r="W16" s="174"/>
      <c r="X16" s="174"/>
      <c r="Y16" s="113"/>
      <c r="Z16" s="335" t="s">
        <v>673</v>
      </c>
      <c r="AA16" s="132"/>
      <c r="AB16" s="132"/>
      <c r="AC16" s="132"/>
      <c r="AD16" s="132"/>
      <c r="AE16" s="132"/>
      <c r="AF16" s="132"/>
      <c r="AG16" s="132"/>
      <c r="AH16" s="132"/>
      <c r="AI16" s="132"/>
      <c r="AJ16" s="132"/>
      <c r="AK16" s="132"/>
      <c r="AL16" s="132"/>
      <c r="AM16" s="132"/>
      <c r="AN16" s="132"/>
      <c r="AO16" s="132"/>
      <c r="AP16" s="132"/>
      <c r="AQ16" s="132"/>
      <c r="AR16" s="133"/>
    </row>
    <row r="17" spans="1:44" s="2" customFormat="1" ht="7.5" customHeight="1" thickBot="1">
      <c r="A17" s="904"/>
      <c r="B17" s="905"/>
      <c r="C17" s="905"/>
      <c r="D17" s="905"/>
      <c r="E17" s="905"/>
      <c r="F17" s="905"/>
      <c r="G17" s="905"/>
      <c r="H17" s="905"/>
      <c r="I17" s="905"/>
      <c r="J17" s="905"/>
      <c r="K17" s="906"/>
      <c r="L17" s="70"/>
      <c r="M17" s="17"/>
      <c r="N17" s="54"/>
      <c r="O17" s="17"/>
      <c r="P17" s="17"/>
      <c r="Q17" s="17"/>
      <c r="R17" s="17"/>
      <c r="S17" s="17"/>
      <c r="T17" s="17"/>
      <c r="U17" s="54"/>
      <c r="V17" s="17"/>
      <c r="W17" s="17"/>
      <c r="X17" s="114"/>
      <c r="Y17" s="114"/>
      <c r="Z17" s="115"/>
      <c r="AA17" s="115"/>
      <c r="AB17" s="115"/>
      <c r="AC17" s="115"/>
      <c r="AD17" s="115"/>
      <c r="AE17" s="115"/>
      <c r="AF17" s="115"/>
      <c r="AG17" s="115"/>
      <c r="AH17" s="115"/>
      <c r="AI17" s="115"/>
      <c r="AJ17" s="115"/>
      <c r="AK17" s="115"/>
      <c r="AL17" s="115"/>
      <c r="AM17" s="115"/>
      <c r="AN17" s="115"/>
      <c r="AO17" s="115"/>
      <c r="AP17" s="115"/>
      <c r="AQ17" s="115"/>
      <c r="AR17" s="116"/>
    </row>
    <row r="18" spans="1:44" s="2" customFormat="1" ht="60.75" customHeight="1" thickBot="1">
      <c r="A18" s="908" t="s">
        <v>749</v>
      </c>
      <c r="B18" s="909"/>
      <c r="C18" s="909"/>
      <c r="D18" s="909"/>
      <c r="E18" s="909"/>
      <c r="F18" s="909"/>
      <c r="G18" s="909"/>
      <c r="H18" s="909"/>
      <c r="I18" s="909"/>
      <c r="J18" s="909"/>
      <c r="K18" s="910"/>
      <c r="L18" s="28"/>
      <c r="M18" s="911" t="s">
        <v>751</v>
      </c>
      <c r="N18" s="912"/>
      <c r="O18" s="912"/>
      <c r="P18" s="912"/>
      <c r="Q18" s="912"/>
      <c r="R18" s="912"/>
      <c r="S18" s="912"/>
      <c r="T18" s="912"/>
      <c r="U18" s="912"/>
      <c r="V18" s="912"/>
      <c r="W18" s="912"/>
      <c r="X18" s="912"/>
      <c r="Y18" s="912"/>
      <c r="Z18" s="912"/>
      <c r="AA18" s="912"/>
      <c r="AB18" s="912"/>
      <c r="AC18" s="912"/>
      <c r="AD18" s="912"/>
      <c r="AE18" s="912"/>
      <c r="AF18" s="912"/>
      <c r="AG18" s="912"/>
      <c r="AH18" s="912"/>
      <c r="AI18" s="912"/>
      <c r="AJ18" s="912"/>
      <c r="AK18" s="912"/>
      <c r="AL18" s="912"/>
      <c r="AM18" s="912"/>
      <c r="AN18" s="912"/>
      <c r="AO18" s="912"/>
      <c r="AP18" s="913"/>
      <c r="AQ18" s="141"/>
      <c r="AR18" s="142"/>
    </row>
    <row r="19" spans="1:44" s="2" customFormat="1" ht="6" customHeight="1">
      <c r="A19" s="331"/>
      <c r="B19" s="332"/>
      <c r="C19" s="332"/>
      <c r="D19" s="332"/>
      <c r="E19" s="332"/>
      <c r="F19" s="332"/>
      <c r="G19" s="332"/>
      <c r="H19" s="332"/>
      <c r="I19" s="332"/>
      <c r="J19" s="332"/>
      <c r="K19" s="333"/>
      <c r="L19" s="118"/>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9"/>
    </row>
    <row r="20" spans="1:44" s="2" customFormat="1" ht="27.75" customHeight="1" hidden="1">
      <c r="A20" s="892"/>
      <c r="B20" s="893"/>
      <c r="C20" s="893"/>
      <c r="D20" s="893"/>
      <c r="E20" s="893"/>
      <c r="F20" s="893"/>
      <c r="G20" s="893"/>
      <c r="H20" s="893"/>
      <c r="I20" s="893"/>
      <c r="J20" s="893"/>
      <c r="K20" s="894"/>
      <c r="L20" s="880"/>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881"/>
    </row>
    <row r="21" spans="1:44" s="2" customFormat="1" ht="36" customHeight="1" hidden="1">
      <c r="A21" s="898"/>
      <c r="B21" s="899"/>
      <c r="C21" s="899"/>
      <c r="D21" s="899"/>
      <c r="E21" s="899"/>
      <c r="F21" s="899"/>
      <c r="G21" s="899"/>
      <c r="H21" s="899"/>
      <c r="I21" s="899"/>
      <c r="J21" s="899"/>
      <c r="K21" s="900"/>
      <c r="L21" s="72"/>
      <c r="M21" s="73"/>
      <c r="N21" s="73"/>
      <c r="O21" s="73"/>
      <c r="P21" s="73"/>
      <c r="Q21" s="907"/>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891"/>
    </row>
    <row r="22" spans="1:44" s="2" customFormat="1" ht="21.75" customHeight="1">
      <c r="A22" s="892" t="s">
        <v>663</v>
      </c>
      <c r="B22" s="893"/>
      <c r="C22" s="893"/>
      <c r="D22" s="893"/>
      <c r="E22" s="893"/>
      <c r="F22" s="893"/>
      <c r="G22" s="893"/>
      <c r="H22" s="893"/>
      <c r="I22" s="893"/>
      <c r="J22" s="893"/>
      <c r="K22" s="894"/>
      <c r="L22" s="171"/>
      <c r="M22" s="172"/>
      <c r="N22" s="48" t="s">
        <v>31</v>
      </c>
      <c r="O22" s="172"/>
      <c r="P22" s="172"/>
      <c r="Q22" s="172"/>
      <c r="R22" s="172"/>
      <c r="S22" s="172"/>
      <c r="T22" s="172"/>
      <c r="U22" s="48" t="s">
        <v>32</v>
      </c>
      <c r="V22" s="172"/>
      <c r="W22" s="172"/>
      <c r="X22" s="172"/>
      <c r="Y22" s="68"/>
      <c r="Z22" s="487" t="s">
        <v>674</v>
      </c>
      <c r="AA22" s="68"/>
      <c r="AB22" s="180"/>
      <c r="AC22" s="180"/>
      <c r="AD22" s="180"/>
      <c r="AE22" s="180"/>
      <c r="AF22" s="180"/>
      <c r="AG22" s="180"/>
      <c r="AH22" s="180"/>
      <c r="AI22" s="180"/>
      <c r="AJ22" s="180"/>
      <c r="AK22" s="180"/>
      <c r="AL22" s="180"/>
      <c r="AM22" s="180"/>
      <c r="AN22" s="180"/>
      <c r="AO22" s="180"/>
      <c r="AP22" s="180"/>
      <c r="AQ22" s="180"/>
      <c r="AR22" s="181"/>
    </row>
    <row r="23" spans="1:44" s="2" customFormat="1" ht="7.5" customHeight="1" thickBot="1">
      <c r="A23" s="895"/>
      <c r="B23" s="896"/>
      <c r="C23" s="896"/>
      <c r="D23" s="896"/>
      <c r="E23" s="896"/>
      <c r="F23" s="896"/>
      <c r="G23" s="896"/>
      <c r="H23" s="896"/>
      <c r="I23" s="896"/>
      <c r="J23" s="896"/>
      <c r="K23" s="897"/>
      <c r="L23" s="173"/>
      <c r="M23" s="174"/>
      <c r="N23" s="28"/>
      <c r="O23" s="28"/>
      <c r="P23" s="28"/>
      <c r="Q23" s="28"/>
      <c r="R23" s="28"/>
      <c r="S23" s="174"/>
      <c r="T23" s="174"/>
      <c r="U23" s="175"/>
      <c r="V23" s="174"/>
      <c r="W23" s="174"/>
      <c r="X23" s="174"/>
      <c r="Y23" s="174"/>
      <c r="Z23" s="176"/>
      <c r="AA23" s="176"/>
      <c r="AB23" s="176"/>
      <c r="AC23" s="176"/>
      <c r="AD23" s="176"/>
      <c r="AE23" s="176"/>
      <c r="AF23" s="176"/>
      <c r="AG23" s="176"/>
      <c r="AH23" s="176"/>
      <c r="AI23" s="176"/>
      <c r="AJ23" s="176"/>
      <c r="AK23" s="176"/>
      <c r="AL23" s="176"/>
      <c r="AM23" s="176"/>
      <c r="AN23" s="176"/>
      <c r="AO23" s="176"/>
      <c r="AP23" s="176"/>
      <c r="AQ23" s="176"/>
      <c r="AR23" s="177"/>
    </row>
    <row r="24" spans="1:46" s="2" customFormat="1" ht="37.5" customHeight="1" thickBot="1">
      <c r="A24" s="895"/>
      <c r="B24" s="896"/>
      <c r="C24" s="896"/>
      <c r="D24" s="896"/>
      <c r="E24" s="896"/>
      <c r="F24" s="896"/>
      <c r="G24" s="896"/>
      <c r="H24" s="896"/>
      <c r="I24" s="896"/>
      <c r="J24" s="896"/>
      <c r="K24" s="897"/>
      <c r="L24" s="28"/>
      <c r="M24" s="911" t="s">
        <v>752</v>
      </c>
      <c r="N24" s="912"/>
      <c r="O24" s="912"/>
      <c r="P24" s="912"/>
      <c r="Q24" s="912"/>
      <c r="R24" s="912"/>
      <c r="S24" s="912"/>
      <c r="T24" s="912"/>
      <c r="U24" s="912"/>
      <c r="V24" s="912"/>
      <c r="W24" s="912"/>
      <c r="X24" s="912"/>
      <c r="Y24" s="912"/>
      <c r="Z24" s="912"/>
      <c r="AA24" s="912"/>
      <c r="AB24" s="912"/>
      <c r="AC24" s="912"/>
      <c r="AD24" s="912"/>
      <c r="AE24" s="912"/>
      <c r="AF24" s="912"/>
      <c r="AG24" s="912"/>
      <c r="AH24" s="912"/>
      <c r="AI24" s="912"/>
      <c r="AJ24" s="912"/>
      <c r="AK24" s="912"/>
      <c r="AL24" s="912"/>
      <c r="AM24" s="912"/>
      <c r="AN24" s="912"/>
      <c r="AO24" s="912"/>
      <c r="AP24" s="913"/>
      <c r="AQ24" s="178"/>
      <c r="AR24" s="179"/>
      <c r="AS24" s="28"/>
      <c r="AT24" s="28"/>
    </row>
    <row r="25" spans="1:44" s="143" customFormat="1" ht="7.5" customHeight="1">
      <c r="A25" s="898"/>
      <c r="B25" s="899"/>
      <c r="C25" s="899"/>
      <c r="D25" s="899"/>
      <c r="E25" s="899"/>
      <c r="F25" s="899"/>
      <c r="G25" s="899"/>
      <c r="H25" s="899"/>
      <c r="I25" s="899"/>
      <c r="J25" s="899"/>
      <c r="K25" s="900"/>
      <c r="L25" s="168"/>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70"/>
    </row>
    <row r="26" spans="1:44" s="486" customFormat="1" ht="21.75" customHeight="1" hidden="1">
      <c r="A26" s="939"/>
      <c r="B26" s="939"/>
      <c r="C26" s="939"/>
      <c r="D26" s="939"/>
      <c r="E26" s="939"/>
      <c r="F26" s="939"/>
      <c r="G26" s="939"/>
      <c r="H26" s="939"/>
      <c r="I26" s="939"/>
      <c r="J26" s="939"/>
      <c r="K26" s="939"/>
      <c r="L26" s="114"/>
      <c r="M26" s="114"/>
      <c r="N26" s="305"/>
      <c r="O26" s="114"/>
      <c r="P26" s="114"/>
      <c r="Q26" s="114"/>
      <c r="R26" s="114"/>
      <c r="S26" s="114"/>
      <c r="T26" s="114"/>
      <c r="U26" s="305"/>
      <c r="V26" s="114"/>
      <c r="W26" s="114"/>
      <c r="X26" s="114"/>
      <c r="Y26" s="114"/>
      <c r="Z26" s="484"/>
      <c r="AA26" s="485"/>
      <c r="AB26" s="485"/>
      <c r="AC26" s="485"/>
      <c r="AD26" s="485"/>
      <c r="AE26" s="485"/>
      <c r="AF26" s="485"/>
      <c r="AG26" s="485"/>
      <c r="AH26" s="485"/>
      <c r="AI26" s="485"/>
      <c r="AJ26" s="485"/>
      <c r="AK26" s="485"/>
      <c r="AL26" s="485"/>
      <c r="AM26" s="485"/>
      <c r="AN26" s="485"/>
      <c r="AO26" s="485"/>
      <c r="AP26" s="485"/>
      <c r="AQ26" s="485"/>
      <c r="AR26" s="485"/>
    </row>
    <row r="27" spans="1:44" s="486" customFormat="1" ht="42.75" customHeight="1" hidden="1">
      <c r="A27" s="939"/>
      <c r="B27" s="939"/>
      <c r="C27" s="939"/>
      <c r="D27" s="939"/>
      <c r="E27" s="939"/>
      <c r="F27" s="939"/>
      <c r="G27" s="939"/>
      <c r="H27" s="939"/>
      <c r="I27" s="939"/>
      <c r="J27" s="939"/>
      <c r="K27" s="939"/>
      <c r="L27" s="306"/>
      <c r="M27" s="943"/>
      <c r="N27" s="943"/>
      <c r="O27" s="943"/>
      <c r="P27" s="943"/>
      <c r="Q27" s="943"/>
      <c r="R27" s="943"/>
      <c r="S27" s="943"/>
      <c r="T27" s="943"/>
      <c r="U27" s="943"/>
      <c r="V27" s="943"/>
      <c r="W27" s="943"/>
      <c r="X27" s="943"/>
      <c r="Y27" s="943"/>
      <c r="Z27" s="943"/>
      <c r="AA27" s="943"/>
      <c r="AB27" s="943"/>
      <c r="AC27" s="943"/>
      <c r="AD27" s="943"/>
      <c r="AE27" s="943"/>
      <c r="AF27" s="943"/>
      <c r="AG27" s="943"/>
      <c r="AH27" s="943"/>
      <c r="AI27" s="943"/>
      <c r="AJ27" s="943"/>
      <c r="AK27" s="943"/>
      <c r="AL27" s="943"/>
      <c r="AM27" s="943"/>
      <c r="AN27" s="943"/>
      <c r="AO27" s="943"/>
      <c r="AP27" s="943"/>
      <c r="AQ27" s="310"/>
      <c r="AR27" s="310"/>
    </row>
    <row r="28" spans="1:44" s="486" customFormat="1" ht="7.5" customHeight="1" hidden="1">
      <c r="A28" s="483"/>
      <c r="B28" s="483"/>
      <c r="C28" s="483"/>
      <c r="D28" s="483"/>
      <c r="E28" s="483"/>
      <c r="F28" s="483"/>
      <c r="G28" s="483"/>
      <c r="H28" s="483"/>
      <c r="I28" s="483"/>
      <c r="J28" s="483"/>
      <c r="K28" s="483"/>
      <c r="L28" s="306"/>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row>
    <row r="29" spans="1:44" s="143" customFormat="1" ht="18.75" customHeight="1">
      <c r="A29" s="892" t="s">
        <v>665</v>
      </c>
      <c r="B29" s="893"/>
      <c r="C29" s="893"/>
      <c r="D29" s="893"/>
      <c r="E29" s="893"/>
      <c r="F29" s="893"/>
      <c r="G29" s="893"/>
      <c r="H29" s="893"/>
      <c r="I29" s="893"/>
      <c r="J29" s="893"/>
      <c r="K29" s="894"/>
      <c r="L29" s="146"/>
      <c r="M29" s="28"/>
      <c r="N29" s="28"/>
      <c r="O29" s="147"/>
      <c r="P29" s="147"/>
      <c r="Q29" s="147"/>
      <c r="R29" s="147"/>
      <c r="S29" s="147"/>
      <c r="T29" s="147"/>
      <c r="U29" s="147"/>
      <c r="V29" s="147"/>
      <c r="W29" s="147"/>
      <c r="X29" s="147"/>
      <c r="Y29" s="147"/>
      <c r="Z29" s="147"/>
      <c r="AA29" s="147"/>
      <c r="AB29" s="147"/>
      <c r="AC29" s="147"/>
      <c r="AD29" s="961" t="s">
        <v>677</v>
      </c>
      <c r="AE29" s="962"/>
      <c r="AF29" s="962"/>
      <c r="AG29" s="962"/>
      <c r="AH29" s="962"/>
      <c r="AI29" s="962"/>
      <c r="AJ29" s="962"/>
      <c r="AK29" s="962"/>
      <c r="AL29" s="962"/>
      <c r="AM29" s="962"/>
      <c r="AN29" s="962"/>
      <c r="AO29" s="962"/>
      <c r="AP29" s="962"/>
      <c r="AQ29" s="962"/>
      <c r="AR29" s="148"/>
    </row>
    <row r="30" spans="1:44" s="143" customFormat="1" ht="18.75" customHeight="1">
      <c r="A30" s="895"/>
      <c r="B30" s="896"/>
      <c r="C30" s="896"/>
      <c r="D30" s="896"/>
      <c r="E30" s="896"/>
      <c r="F30" s="896"/>
      <c r="G30" s="896"/>
      <c r="H30" s="896"/>
      <c r="I30" s="896"/>
      <c r="J30" s="896"/>
      <c r="K30" s="897"/>
      <c r="L30" s="146"/>
      <c r="M30" s="28"/>
      <c r="N30" s="28"/>
      <c r="O30" s="147"/>
      <c r="P30" s="147"/>
      <c r="Q30" s="147"/>
      <c r="R30" s="147"/>
      <c r="S30" s="147"/>
      <c r="T30" s="147"/>
      <c r="U30" s="147"/>
      <c r="V30" s="147"/>
      <c r="W30" s="147"/>
      <c r="X30" s="147"/>
      <c r="Y30" s="147"/>
      <c r="Z30" s="147"/>
      <c r="AA30" s="147"/>
      <c r="AB30" s="147"/>
      <c r="AC30" s="147"/>
      <c r="AD30" s="963"/>
      <c r="AE30" s="963"/>
      <c r="AF30" s="963"/>
      <c r="AG30" s="963"/>
      <c r="AH30" s="963"/>
      <c r="AI30" s="963"/>
      <c r="AJ30" s="963"/>
      <c r="AK30" s="963"/>
      <c r="AL30" s="963"/>
      <c r="AM30" s="963"/>
      <c r="AN30" s="963"/>
      <c r="AO30" s="963"/>
      <c r="AP30" s="963"/>
      <c r="AQ30" s="963"/>
      <c r="AR30" s="148"/>
    </row>
    <row r="31" spans="1:44" s="143" customFormat="1" ht="21.75" customHeight="1">
      <c r="A31" s="895"/>
      <c r="B31" s="896"/>
      <c r="C31" s="896"/>
      <c r="D31" s="896"/>
      <c r="E31" s="896"/>
      <c r="F31" s="896"/>
      <c r="G31" s="896"/>
      <c r="H31" s="896"/>
      <c r="I31" s="896"/>
      <c r="J31" s="896"/>
      <c r="K31" s="897"/>
      <c r="L31" s="146"/>
      <c r="M31" s="28"/>
      <c r="N31" s="28"/>
      <c r="O31" s="147"/>
      <c r="P31" s="147"/>
      <c r="Q31" s="147"/>
      <c r="R31" s="147" t="s">
        <v>215</v>
      </c>
      <c r="S31" s="147"/>
      <c r="T31" s="147"/>
      <c r="U31" s="147"/>
      <c r="V31" s="147"/>
      <c r="W31" s="147"/>
      <c r="X31" s="292" t="s">
        <v>216</v>
      </c>
      <c r="Y31" s="867"/>
      <c r="Z31" s="868"/>
      <c r="AA31" s="868"/>
      <c r="AB31" s="868"/>
      <c r="AC31" s="868"/>
      <c r="AD31" s="868"/>
      <c r="AE31" s="868"/>
      <c r="AF31" s="868"/>
      <c r="AG31" s="869"/>
      <c r="AH31" s="147"/>
      <c r="AI31" s="147"/>
      <c r="AJ31" s="147"/>
      <c r="AK31" s="147"/>
      <c r="AL31" s="147"/>
      <c r="AM31" s="147"/>
      <c r="AN31" s="147"/>
      <c r="AO31" s="147"/>
      <c r="AP31" s="147"/>
      <c r="AQ31" s="147"/>
      <c r="AR31" s="148"/>
    </row>
    <row r="32" spans="1:44" ht="22.5" customHeight="1">
      <c r="A32" s="895"/>
      <c r="B32" s="896"/>
      <c r="C32" s="896"/>
      <c r="D32" s="896"/>
      <c r="E32" s="896"/>
      <c r="F32" s="896"/>
      <c r="G32" s="896"/>
      <c r="H32" s="896"/>
      <c r="I32" s="896"/>
      <c r="J32" s="896"/>
      <c r="K32" s="897"/>
      <c r="L32" s="146"/>
      <c r="M32" s="28"/>
      <c r="N32" s="28"/>
      <c r="O32" s="147"/>
      <c r="P32" s="147"/>
      <c r="Q32" s="147"/>
      <c r="R32" s="748" t="s">
        <v>699</v>
      </c>
      <c r="S32" s="884"/>
      <c r="T32" s="884"/>
      <c r="U32" s="884"/>
      <c r="V32" s="884"/>
      <c r="W32" s="884"/>
      <c r="X32" s="884"/>
      <c r="Y32" s="884"/>
      <c r="Z32" s="884"/>
      <c r="AA32" s="884"/>
      <c r="AB32" s="884"/>
      <c r="AC32" s="884"/>
      <c r="AD32" s="884"/>
      <c r="AE32" s="884"/>
      <c r="AF32" s="884"/>
      <c r="AG32" s="884"/>
      <c r="AH32" s="884"/>
      <c r="AI32" s="884"/>
      <c r="AJ32" s="884"/>
      <c r="AK32" s="884"/>
      <c r="AL32" s="884"/>
      <c r="AM32" s="884"/>
      <c r="AN32" s="884"/>
      <c r="AO32" s="884"/>
      <c r="AP32" s="884"/>
      <c r="AQ32" s="884"/>
      <c r="AR32" s="148"/>
    </row>
    <row r="33" spans="1:44" ht="22.5" customHeight="1" thickBot="1">
      <c r="A33" s="895"/>
      <c r="B33" s="896"/>
      <c r="C33" s="896"/>
      <c r="D33" s="896"/>
      <c r="E33" s="896"/>
      <c r="F33" s="896"/>
      <c r="G33" s="896"/>
      <c r="H33" s="896"/>
      <c r="I33" s="896"/>
      <c r="J33" s="896"/>
      <c r="K33" s="897"/>
      <c r="L33" s="146"/>
      <c r="M33" s="28"/>
      <c r="N33" s="28"/>
      <c r="O33" s="147"/>
      <c r="P33" s="147"/>
      <c r="Q33" s="147"/>
      <c r="R33" s="884"/>
      <c r="S33" s="884"/>
      <c r="T33" s="884"/>
      <c r="U33" s="884"/>
      <c r="V33" s="884"/>
      <c r="W33" s="884"/>
      <c r="X33" s="884"/>
      <c r="Y33" s="884"/>
      <c r="Z33" s="884"/>
      <c r="AA33" s="884"/>
      <c r="AB33" s="884"/>
      <c r="AC33" s="884"/>
      <c r="AD33" s="884"/>
      <c r="AE33" s="884"/>
      <c r="AF33" s="884"/>
      <c r="AG33" s="884"/>
      <c r="AH33" s="884"/>
      <c r="AI33" s="884"/>
      <c r="AJ33" s="884"/>
      <c r="AK33" s="884"/>
      <c r="AL33" s="884"/>
      <c r="AM33" s="884"/>
      <c r="AN33" s="884"/>
      <c r="AO33" s="884"/>
      <c r="AP33" s="884"/>
      <c r="AQ33" s="884"/>
      <c r="AR33" s="148"/>
    </row>
    <row r="34" spans="1:44" ht="27.75" customHeight="1" thickBot="1">
      <c r="A34" s="895"/>
      <c r="B34" s="896"/>
      <c r="C34" s="896"/>
      <c r="D34" s="896"/>
      <c r="E34" s="896"/>
      <c r="F34" s="896"/>
      <c r="G34" s="896"/>
      <c r="H34" s="896"/>
      <c r="I34" s="896"/>
      <c r="J34" s="896"/>
      <c r="K34" s="897"/>
      <c r="L34" s="146"/>
      <c r="M34" s="911" t="s">
        <v>705</v>
      </c>
      <c r="N34" s="912"/>
      <c r="O34" s="912"/>
      <c r="P34" s="912"/>
      <c r="Q34" s="912"/>
      <c r="R34" s="912"/>
      <c r="S34" s="912"/>
      <c r="T34" s="912"/>
      <c r="U34" s="912"/>
      <c r="V34" s="912"/>
      <c r="W34" s="912"/>
      <c r="X34" s="912"/>
      <c r="Y34" s="912"/>
      <c r="Z34" s="912"/>
      <c r="AA34" s="912"/>
      <c r="AB34" s="912"/>
      <c r="AC34" s="912"/>
      <c r="AD34" s="912"/>
      <c r="AE34" s="912"/>
      <c r="AF34" s="912"/>
      <c r="AG34" s="912"/>
      <c r="AH34" s="912"/>
      <c r="AI34" s="912"/>
      <c r="AJ34" s="912"/>
      <c r="AK34" s="912"/>
      <c r="AL34" s="912"/>
      <c r="AM34" s="912"/>
      <c r="AN34" s="912"/>
      <c r="AO34" s="912"/>
      <c r="AP34" s="913"/>
      <c r="AQ34" s="147"/>
      <c r="AR34" s="148"/>
    </row>
    <row r="35" spans="1:44" ht="7.5" customHeight="1" thickBot="1">
      <c r="A35" s="947"/>
      <c r="B35" s="948"/>
      <c r="C35" s="948"/>
      <c r="D35" s="948"/>
      <c r="E35" s="948"/>
      <c r="F35" s="948"/>
      <c r="G35" s="948"/>
      <c r="H35" s="948"/>
      <c r="I35" s="948"/>
      <c r="J35" s="948"/>
      <c r="K35" s="949"/>
      <c r="L35" s="312"/>
      <c r="M35" s="313"/>
      <c r="N35" s="313"/>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5"/>
    </row>
    <row r="36" spans="1:44" s="306" customFormat="1" ht="0.75" customHeight="1">
      <c r="A36" s="316"/>
      <c r="B36" s="308"/>
      <c r="C36" s="308"/>
      <c r="D36" s="308"/>
      <c r="E36" s="308"/>
      <c r="F36" s="308"/>
      <c r="G36" s="308"/>
      <c r="H36" s="308"/>
      <c r="I36" s="308"/>
      <c r="J36" s="308"/>
      <c r="K36" s="308"/>
      <c r="L36" s="114"/>
      <c r="M36" s="114"/>
      <c r="N36" s="305"/>
      <c r="O36" s="114"/>
      <c r="P36" s="114"/>
      <c r="Q36" s="114"/>
      <c r="R36" s="114"/>
      <c r="S36" s="114"/>
      <c r="T36" s="114"/>
      <c r="U36" s="305"/>
      <c r="V36" s="114"/>
      <c r="W36" s="114"/>
      <c r="X36" s="114"/>
      <c r="Y36" s="114"/>
      <c r="Z36" s="309"/>
      <c r="AA36" s="309"/>
      <c r="AB36" s="309"/>
      <c r="AC36" s="309"/>
      <c r="AD36" s="309"/>
      <c r="AE36" s="309"/>
      <c r="AF36" s="309"/>
      <c r="AG36" s="309"/>
      <c r="AH36" s="309"/>
      <c r="AI36" s="309"/>
      <c r="AJ36" s="309"/>
      <c r="AK36" s="309"/>
      <c r="AL36" s="309"/>
      <c r="AM36" s="309"/>
      <c r="AN36" s="309"/>
      <c r="AO36" s="309"/>
      <c r="AP36" s="309"/>
      <c r="AQ36" s="309"/>
      <c r="AR36" s="309"/>
    </row>
    <row r="37" spans="1:44" s="306" customFormat="1" ht="14.25" customHeight="1" hidden="1">
      <c r="A37" s="308"/>
      <c r="B37" s="308"/>
      <c r="C37" s="308"/>
      <c r="D37" s="308"/>
      <c r="E37" s="308"/>
      <c r="F37" s="308"/>
      <c r="G37" s="308"/>
      <c r="H37" s="308"/>
      <c r="I37" s="308"/>
      <c r="J37" s="308"/>
      <c r="K37" s="308"/>
      <c r="L37" s="114"/>
      <c r="M37" s="114"/>
      <c r="N37" s="305"/>
      <c r="O37" s="114"/>
      <c r="P37" s="114"/>
      <c r="Q37" s="114"/>
      <c r="S37" s="307"/>
      <c r="T37" s="114"/>
      <c r="U37" s="305"/>
      <c r="V37" s="114"/>
      <c r="W37" s="114"/>
      <c r="X37" s="114"/>
      <c r="Y37" s="114"/>
      <c r="Z37" s="115"/>
      <c r="AA37" s="115"/>
      <c r="AB37" s="115"/>
      <c r="AC37" s="115"/>
      <c r="AD37" s="115"/>
      <c r="AE37" s="115"/>
      <c r="AF37" s="115"/>
      <c r="AG37" s="115"/>
      <c r="AH37" s="115"/>
      <c r="AI37" s="115"/>
      <c r="AJ37" s="115"/>
      <c r="AK37" s="115"/>
      <c r="AL37" s="115"/>
      <c r="AM37" s="115"/>
      <c r="AN37" s="115"/>
      <c r="AO37" s="115"/>
      <c r="AP37" s="115"/>
      <c r="AQ37" s="115"/>
      <c r="AR37" s="115"/>
    </row>
    <row r="38" spans="1:44" s="306" customFormat="1" ht="14.25" customHeight="1" hidden="1">
      <c r="A38" s="308"/>
      <c r="B38" s="308"/>
      <c r="C38" s="308"/>
      <c r="D38" s="308"/>
      <c r="E38" s="308"/>
      <c r="F38" s="308"/>
      <c r="G38" s="308"/>
      <c r="H38" s="308"/>
      <c r="I38" s="308"/>
      <c r="J38" s="308"/>
      <c r="K38" s="308"/>
      <c r="L38" s="114"/>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115"/>
    </row>
    <row r="39" spans="1:44" s="306" customFormat="1" ht="14.25" customHeight="1">
      <c r="A39" s="308"/>
      <c r="B39" s="308"/>
      <c r="C39" s="308"/>
      <c r="D39" s="308"/>
      <c r="E39" s="308"/>
      <c r="F39" s="308"/>
      <c r="G39" s="308"/>
      <c r="H39" s="308"/>
      <c r="I39" s="308"/>
      <c r="J39" s="308"/>
      <c r="K39" s="308"/>
      <c r="L39" s="310"/>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row>
    <row r="40" spans="1:44" ht="14.25" customHeight="1">
      <c r="A40" s="53"/>
      <c r="B40" s="17"/>
      <c r="C40" s="17"/>
      <c r="D40" s="17"/>
      <c r="E40" s="54"/>
      <c r="F40" s="17"/>
      <c r="G40" s="17"/>
      <c r="H40" s="17"/>
      <c r="I40" s="17"/>
      <c r="J40" s="17"/>
      <c r="K40" s="17"/>
      <c r="L40" s="17"/>
      <c r="M40" s="2"/>
      <c r="N40" s="2"/>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row>
    <row r="41" spans="1:44" ht="18.75" customHeight="1" thickBot="1">
      <c r="A41" s="125" t="s">
        <v>33</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row>
    <row r="42" spans="1:44" ht="30" customHeight="1">
      <c r="A42" s="940" t="s">
        <v>189</v>
      </c>
      <c r="B42" s="941"/>
      <c r="C42" s="941"/>
      <c r="D42" s="941"/>
      <c r="E42" s="941"/>
      <c r="F42" s="941"/>
      <c r="G42" s="941"/>
      <c r="H42" s="941"/>
      <c r="I42" s="942"/>
      <c r="J42" s="944" t="s">
        <v>901</v>
      </c>
      <c r="K42" s="945"/>
      <c r="L42" s="945"/>
      <c r="M42" s="945"/>
      <c r="N42" s="945"/>
      <c r="O42" s="945"/>
      <c r="P42" s="945"/>
      <c r="Q42" s="945"/>
      <c r="R42" s="945"/>
      <c r="S42" s="945"/>
      <c r="T42" s="945"/>
      <c r="U42" s="945"/>
      <c r="V42" s="946"/>
      <c r="W42" s="950" t="s">
        <v>190</v>
      </c>
      <c r="X42" s="591"/>
      <c r="Y42" s="591"/>
      <c r="Z42" s="591"/>
      <c r="AA42" s="591"/>
      <c r="AB42" s="591"/>
      <c r="AC42" s="951"/>
      <c r="AD42" s="914"/>
      <c r="AE42" s="915"/>
      <c r="AF42" s="915"/>
      <c r="AG42" s="915"/>
      <c r="AH42" s="915"/>
      <c r="AI42" s="915"/>
      <c r="AJ42" s="915"/>
      <c r="AK42" s="915"/>
      <c r="AL42" s="915"/>
      <c r="AM42" s="915"/>
      <c r="AN42" s="915"/>
      <c r="AO42" s="915"/>
      <c r="AP42" s="915"/>
      <c r="AQ42" s="915"/>
      <c r="AR42" s="916"/>
    </row>
    <row r="43" spans="1:44" ht="30" customHeight="1">
      <c r="A43" s="958" t="s">
        <v>700</v>
      </c>
      <c r="B43" s="923"/>
      <c r="C43" s="931" t="s">
        <v>897</v>
      </c>
      <c r="D43" s="932"/>
      <c r="E43" s="932"/>
      <c r="F43" s="932"/>
      <c r="G43" s="932"/>
      <c r="H43" s="932"/>
      <c r="I43" s="932"/>
      <c r="J43" s="932"/>
      <c r="K43" s="932"/>
      <c r="L43" s="933"/>
      <c r="M43" s="928"/>
      <c r="N43" s="929"/>
      <c r="O43" s="929"/>
      <c r="P43" s="929"/>
      <c r="Q43" s="929"/>
      <c r="R43" s="929"/>
      <c r="S43" s="929"/>
      <c r="T43" s="929"/>
      <c r="U43" s="929"/>
      <c r="V43" s="930"/>
      <c r="W43" s="922" t="s">
        <v>41</v>
      </c>
      <c r="X43" s="923"/>
      <c r="Y43" s="931"/>
      <c r="Z43" s="932"/>
      <c r="AA43" s="932"/>
      <c r="AB43" s="932"/>
      <c r="AC43" s="932"/>
      <c r="AD43" s="932"/>
      <c r="AE43" s="932"/>
      <c r="AF43" s="932"/>
      <c r="AG43" s="932"/>
      <c r="AH43" s="932"/>
      <c r="AI43" s="932"/>
      <c r="AJ43" s="932"/>
      <c r="AK43" s="932"/>
      <c r="AL43" s="932"/>
      <c r="AM43" s="932"/>
      <c r="AN43" s="932"/>
      <c r="AO43" s="932"/>
      <c r="AP43" s="932"/>
      <c r="AQ43" s="932"/>
      <c r="AR43" s="964"/>
    </row>
    <row r="44" spans="1:44" ht="30" customHeight="1">
      <c r="A44" s="959"/>
      <c r="B44" s="925"/>
      <c r="C44" s="965" t="s">
        <v>898</v>
      </c>
      <c r="D44" s="936"/>
      <c r="E44" s="936"/>
      <c r="F44" s="936"/>
      <c r="G44" s="936"/>
      <c r="H44" s="936"/>
      <c r="I44" s="936"/>
      <c r="J44" s="936"/>
      <c r="K44" s="936"/>
      <c r="L44" s="936"/>
      <c r="M44" s="936"/>
      <c r="N44" s="936"/>
      <c r="O44" s="936"/>
      <c r="P44" s="936"/>
      <c r="Q44" s="936"/>
      <c r="R44" s="936"/>
      <c r="S44" s="936"/>
      <c r="T44" s="936"/>
      <c r="U44" s="936"/>
      <c r="V44" s="937"/>
      <c r="W44" s="924"/>
      <c r="X44" s="925"/>
      <c r="Y44" s="965" t="s">
        <v>898</v>
      </c>
      <c r="Z44" s="936"/>
      <c r="AA44" s="936"/>
      <c r="AB44" s="936"/>
      <c r="AC44" s="936"/>
      <c r="AD44" s="936"/>
      <c r="AE44" s="936"/>
      <c r="AF44" s="936"/>
      <c r="AG44" s="936"/>
      <c r="AH44" s="936"/>
      <c r="AI44" s="936"/>
      <c r="AJ44" s="936"/>
      <c r="AK44" s="936"/>
      <c r="AL44" s="936"/>
      <c r="AM44" s="936"/>
      <c r="AN44" s="936"/>
      <c r="AO44" s="936"/>
      <c r="AP44" s="936"/>
      <c r="AQ44" s="936"/>
      <c r="AR44" s="938"/>
    </row>
    <row r="45" spans="1:44" ht="30" customHeight="1">
      <c r="A45" s="959"/>
      <c r="B45" s="925"/>
      <c r="C45" s="965" t="s">
        <v>899</v>
      </c>
      <c r="D45" s="936"/>
      <c r="E45" s="936"/>
      <c r="F45" s="936"/>
      <c r="G45" s="936"/>
      <c r="H45" s="936"/>
      <c r="I45" s="936"/>
      <c r="J45" s="936"/>
      <c r="K45" s="936"/>
      <c r="L45" s="966"/>
      <c r="M45" s="935" t="s">
        <v>900</v>
      </c>
      <c r="N45" s="936"/>
      <c r="O45" s="936"/>
      <c r="P45" s="936"/>
      <c r="Q45" s="936"/>
      <c r="R45" s="936"/>
      <c r="S45" s="936"/>
      <c r="T45" s="936"/>
      <c r="U45" s="936"/>
      <c r="V45" s="937"/>
      <c r="W45" s="924"/>
      <c r="X45" s="925"/>
      <c r="Y45" s="965" t="s">
        <v>899</v>
      </c>
      <c r="Z45" s="936"/>
      <c r="AA45" s="936"/>
      <c r="AB45" s="936"/>
      <c r="AC45" s="936"/>
      <c r="AD45" s="936"/>
      <c r="AE45" s="936"/>
      <c r="AF45" s="936"/>
      <c r="AG45" s="936"/>
      <c r="AH45" s="966"/>
      <c r="AI45" s="935" t="s">
        <v>900</v>
      </c>
      <c r="AJ45" s="936"/>
      <c r="AK45" s="936"/>
      <c r="AL45" s="936"/>
      <c r="AM45" s="936"/>
      <c r="AN45" s="936"/>
      <c r="AO45" s="936"/>
      <c r="AP45" s="936"/>
      <c r="AQ45" s="936"/>
      <c r="AR45" s="938"/>
    </row>
    <row r="46" spans="1:44" ht="30" customHeight="1">
      <c r="A46" s="960"/>
      <c r="B46" s="927"/>
      <c r="C46" s="887"/>
      <c r="D46" s="888"/>
      <c r="E46" s="888"/>
      <c r="F46" s="888"/>
      <c r="G46" s="888"/>
      <c r="H46" s="888"/>
      <c r="I46" s="888"/>
      <c r="J46" s="888"/>
      <c r="K46" s="888"/>
      <c r="L46" s="888"/>
      <c r="M46" s="888"/>
      <c r="N46" s="888"/>
      <c r="O46" s="888"/>
      <c r="P46" s="888"/>
      <c r="Q46" s="888"/>
      <c r="R46" s="888"/>
      <c r="S46" s="888"/>
      <c r="T46" s="888"/>
      <c r="U46" s="888"/>
      <c r="V46" s="934"/>
      <c r="W46" s="926"/>
      <c r="X46" s="927"/>
      <c r="Y46" s="887"/>
      <c r="Z46" s="888"/>
      <c r="AA46" s="888"/>
      <c r="AB46" s="888"/>
      <c r="AC46" s="888"/>
      <c r="AD46" s="888"/>
      <c r="AE46" s="888"/>
      <c r="AF46" s="888"/>
      <c r="AG46" s="888"/>
      <c r="AH46" s="888"/>
      <c r="AI46" s="888"/>
      <c r="AJ46" s="888"/>
      <c r="AK46" s="888"/>
      <c r="AL46" s="888"/>
      <c r="AM46" s="888"/>
      <c r="AN46" s="888"/>
      <c r="AO46" s="888"/>
      <c r="AP46" s="888"/>
      <c r="AQ46" s="888"/>
      <c r="AR46" s="889"/>
    </row>
    <row r="47" spans="1:44" ht="48.75" customHeight="1" thickBot="1">
      <c r="A47" s="917" t="s">
        <v>39</v>
      </c>
      <c r="B47" s="854"/>
      <c r="C47" s="854"/>
      <c r="D47" s="854"/>
      <c r="E47" s="918"/>
      <c r="F47" s="919"/>
      <c r="G47" s="920"/>
      <c r="H47" s="920"/>
      <c r="I47" s="920"/>
      <c r="J47" s="920"/>
      <c r="K47" s="920"/>
      <c r="L47" s="920"/>
      <c r="M47" s="920"/>
      <c r="N47" s="920"/>
      <c r="O47" s="920"/>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920"/>
      <c r="AM47" s="920"/>
      <c r="AN47" s="920"/>
      <c r="AO47" s="920"/>
      <c r="AP47" s="920"/>
      <c r="AQ47" s="920"/>
      <c r="AR47" s="921"/>
    </row>
    <row r="48" spans="1:44" ht="22.5" customHeight="1" thickBot="1">
      <c r="A48" s="952" t="s">
        <v>191</v>
      </c>
      <c r="B48" s="953"/>
      <c r="C48" s="953"/>
      <c r="D48" s="953"/>
      <c r="E48" s="954"/>
      <c r="F48" s="955"/>
      <c r="G48" s="956"/>
      <c r="H48" s="956"/>
      <c r="I48" s="956"/>
      <c r="J48" s="956"/>
      <c r="K48" s="956"/>
      <c r="L48" s="956"/>
      <c r="M48" s="956"/>
      <c r="N48" s="956"/>
      <c r="O48" s="956"/>
      <c r="P48" s="956"/>
      <c r="Q48" s="956"/>
      <c r="R48" s="956"/>
      <c r="S48" s="956"/>
      <c r="T48" s="956"/>
      <c r="U48" s="956"/>
      <c r="V48" s="957"/>
      <c r="W48" s="130"/>
      <c r="X48" s="131"/>
      <c r="Y48" s="131"/>
      <c r="Z48" s="131"/>
      <c r="AA48" s="131"/>
      <c r="AB48" s="131"/>
      <c r="AC48" s="131"/>
      <c r="AD48" s="131"/>
      <c r="AE48" s="131"/>
      <c r="AF48" s="131"/>
      <c r="AG48" s="131"/>
      <c r="AH48" s="131"/>
      <c r="AI48" s="131"/>
      <c r="AJ48" s="131"/>
      <c r="AK48" s="131"/>
      <c r="AL48" s="131"/>
      <c r="AM48" s="131"/>
      <c r="AN48" s="131"/>
      <c r="AO48" s="131"/>
      <c r="AP48" s="131"/>
      <c r="AQ48" s="131"/>
      <c r="AR48" s="131"/>
    </row>
    <row r="50" ht="13.5" hidden="1">
      <c r="A50" s="5" t="s">
        <v>756</v>
      </c>
    </row>
    <row r="51" ht="13.5" hidden="1">
      <c r="A51" s="5" t="s">
        <v>757</v>
      </c>
    </row>
    <row r="52" ht="13.5" hidden="1">
      <c r="A52" s="5" t="s">
        <v>758</v>
      </c>
    </row>
    <row r="53" ht="13.5" hidden="1">
      <c r="A53" s="5" t="s">
        <v>759</v>
      </c>
    </row>
    <row r="54" ht="13.5" hidden="1">
      <c r="A54" s="5" t="s">
        <v>760</v>
      </c>
    </row>
    <row r="55" ht="13.5" hidden="1">
      <c r="A55" s="5" t="s">
        <v>129</v>
      </c>
    </row>
    <row r="56" ht="13.5" hidden="1">
      <c r="A56" s="5" t="s">
        <v>132</v>
      </c>
    </row>
    <row r="57" ht="13.5" hidden="1">
      <c r="A57" s="5" t="s">
        <v>761</v>
      </c>
    </row>
    <row r="58" ht="13.5" hidden="1">
      <c r="A58" s="5" t="s">
        <v>762</v>
      </c>
    </row>
    <row r="59" ht="13.5" hidden="1">
      <c r="A59" s="5" t="s">
        <v>763</v>
      </c>
    </row>
    <row r="60" ht="13.5" hidden="1">
      <c r="A60" s="5" t="s">
        <v>134</v>
      </c>
    </row>
    <row r="61" ht="13.5" hidden="1">
      <c r="A61" s="5" t="s">
        <v>146</v>
      </c>
    </row>
    <row r="62" ht="13.5" hidden="1">
      <c r="A62" s="5" t="s">
        <v>149</v>
      </c>
    </row>
    <row r="63" ht="13.5" hidden="1">
      <c r="A63" s="5" t="s">
        <v>764</v>
      </c>
    </row>
    <row r="64" ht="13.5" hidden="1">
      <c r="A64" s="5" t="s">
        <v>765</v>
      </c>
    </row>
    <row r="65" ht="13.5" hidden="1">
      <c r="A65" s="5" t="s">
        <v>766</v>
      </c>
    </row>
    <row r="66" ht="13.5" hidden="1">
      <c r="A66" s="5" t="s">
        <v>151</v>
      </c>
    </row>
  </sheetData>
  <sheetProtection password="CACF" sheet="1" objects="1" scenarios="1" selectLockedCells="1"/>
  <mergeCells count="46">
    <mergeCell ref="A48:E48"/>
    <mergeCell ref="F48:V48"/>
    <mergeCell ref="A43:B46"/>
    <mergeCell ref="L20:AR20"/>
    <mergeCell ref="AD29:AQ30"/>
    <mergeCell ref="Y43:AR43"/>
    <mergeCell ref="C44:V44"/>
    <mergeCell ref="Y44:AR44"/>
    <mergeCell ref="C45:L45"/>
    <mergeCell ref="Y45:AH45"/>
    <mergeCell ref="A22:K25"/>
    <mergeCell ref="M24:AP24"/>
    <mergeCell ref="A26:K27"/>
    <mergeCell ref="A42:I42"/>
    <mergeCell ref="M27:AP27"/>
    <mergeCell ref="R32:AQ33"/>
    <mergeCell ref="J42:V42"/>
    <mergeCell ref="A29:K35"/>
    <mergeCell ref="Y31:AG31"/>
    <mergeCell ref="W42:AC42"/>
    <mergeCell ref="AD42:AR42"/>
    <mergeCell ref="M34:AP34"/>
    <mergeCell ref="A47:E47"/>
    <mergeCell ref="F47:AR47"/>
    <mergeCell ref="W43:X46"/>
    <mergeCell ref="M43:V43"/>
    <mergeCell ref="C43:L43"/>
    <mergeCell ref="C46:V46"/>
    <mergeCell ref="M45:V45"/>
    <mergeCell ref="AI45:AR45"/>
    <mergeCell ref="Y46:AR46"/>
    <mergeCell ref="L12:AR12"/>
    <mergeCell ref="A8:K9"/>
    <mergeCell ref="A10:K12"/>
    <mergeCell ref="A20:K21"/>
    <mergeCell ref="A13:K15"/>
    <mergeCell ref="A16:K17"/>
    <mergeCell ref="Q21:AR21"/>
    <mergeCell ref="A18:K18"/>
    <mergeCell ref="M18:AP18"/>
    <mergeCell ref="AE2:AI2"/>
    <mergeCell ref="AJ2:AR2"/>
    <mergeCell ref="L10:AR10"/>
    <mergeCell ref="Q11:AR11"/>
    <mergeCell ref="B4:AR4"/>
    <mergeCell ref="Z8:AR8"/>
  </mergeCells>
  <dataValidations count="5">
    <dataValidation allowBlank="1" showInputMessage="1" showErrorMessage="1" imeMode="off" sqref="J42 Y45:Y46 AI45 C45:C46 M45 F48:V48 AJ2:AR2"/>
    <dataValidation type="list" allowBlank="1" showInputMessage="1" showErrorMessage="1" sqref="AD42">
      <formula1>"法人,個人,外国公館等,国・地方自治体,業務用"</formula1>
    </dataValidation>
    <dataValidation allowBlank="1" showInputMessage="1" showErrorMessage="1" imeMode="on" sqref="C43:C44 Y43:Y44 W48:AR48 F47"/>
    <dataValidation type="textLength" operator="equal" allowBlank="1" showInputMessage="1" showErrorMessage="1" errorTitle="文字数エラー" error="お客様番号は、V+9桁で記入ねがいます。" imeMode="off" sqref="Y31:AG31">
      <formula1>9</formula1>
    </dataValidation>
    <dataValidation type="list" allowBlank="1" showInputMessage="1" showErrorMessage="1" sqref="M43:V43">
      <formula1>$A$50:$A$66</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&amp;LA15914711114&amp;C&amp;P/&amp;N</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sheetPr codeName="Sheet8"/>
  <dimension ref="A1:AU24"/>
  <sheetViews>
    <sheetView showGridLines="0" zoomScaleSheetLayoutView="100" zoomScalePageLayoutView="0" workbookViewId="0" topLeftCell="A1">
      <selection activeCell="BE31" sqref="BE31"/>
    </sheetView>
  </sheetViews>
  <sheetFormatPr defaultColWidth="2.625" defaultRowHeight="13.5"/>
  <cols>
    <col min="1" max="46" width="2.625" style="304" customWidth="1"/>
    <col min="47" max="47" width="5.375" style="304" hidden="1" customWidth="1"/>
    <col min="48" max="16384" width="2.625" style="304" customWidth="1"/>
  </cols>
  <sheetData>
    <row r="1" spans="1:44" s="3" customFormat="1" ht="18.7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12" t="s">
        <v>45</v>
      </c>
      <c r="AF2" s="612"/>
      <c r="AG2" s="612"/>
      <c r="AH2" s="612"/>
      <c r="AI2" s="612"/>
      <c r="AJ2" s="979">
        <f>IF('お客様情報'!AJ3="","",'お客様情報'!AJ3)</f>
      </c>
      <c r="AK2" s="979"/>
      <c r="AL2" s="979"/>
      <c r="AM2" s="979"/>
      <c r="AN2" s="979"/>
      <c r="AO2" s="979"/>
      <c r="AP2" s="979"/>
      <c r="AQ2" s="979"/>
      <c r="AR2" s="979"/>
    </row>
    <row r="3" spans="1:44" s="2" customFormat="1" ht="18" customHeight="1">
      <c r="A3" s="125" t="s">
        <v>662</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1:44" s="80" customFormat="1" ht="15" customHeight="1" thickBot="1">
      <c r="A4" s="374" t="s">
        <v>697</v>
      </c>
      <c r="B4" s="884" t="s">
        <v>701</v>
      </c>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row>
    <row r="5" spans="1:44" s="2" customFormat="1" ht="22.5" customHeight="1">
      <c r="A5" s="753" t="s">
        <v>638</v>
      </c>
      <c r="B5" s="754"/>
      <c r="C5" s="754"/>
      <c r="D5" s="754"/>
      <c r="E5" s="754"/>
      <c r="F5" s="754"/>
      <c r="G5" s="754"/>
      <c r="H5" s="754"/>
      <c r="I5" s="754"/>
      <c r="J5" s="754"/>
      <c r="K5" s="755"/>
      <c r="L5" s="84"/>
      <c r="M5" s="20"/>
      <c r="N5" s="85" t="s">
        <v>31</v>
      </c>
      <c r="O5" s="20"/>
      <c r="P5" s="20"/>
      <c r="Q5" s="20"/>
      <c r="R5" s="20"/>
      <c r="S5" s="20"/>
      <c r="T5" s="85" t="s">
        <v>679</v>
      </c>
      <c r="U5" s="85"/>
      <c r="V5" s="20"/>
      <c r="W5" s="20"/>
      <c r="X5" s="338"/>
      <c r="Y5" s="337" t="s">
        <v>680</v>
      </c>
      <c r="Z5" s="323"/>
      <c r="AA5" s="323"/>
      <c r="AB5" s="323"/>
      <c r="AC5" s="323"/>
      <c r="AD5" s="323"/>
      <c r="AE5" s="323"/>
      <c r="AF5" s="323"/>
      <c r="AG5" s="323"/>
      <c r="AH5" s="323"/>
      <c r="AI5" s="323"/>
      <c r="AJ5" s="323"/>
      <c r="AK5" s="323"/>
      <c r="AL5" s="323"/>
      <c r="AM5" s="323"/>
      <c r="AN5" s="323"/>
      <c r="AO5" s="323"/>
      <c r="AP5" s="323"/>
      <c r="AQ5" s="323"/>
      <c r="AR5" s="324"/>
    </row>
    <row r="6" spans="1:44" s="2" customFormat="1" ht="7.5" customHeight="1" thickBot="1">
      <c r="A6" s="756"/>
      <c r="B6" s="757"/>
      <c r="C6" s="757"/>
      <c r="D6" s="757"/>
      <c r="E6" s="757"/>
      <c r="F6" s="757"/>
      <c r="G6" s="757"/>
      <c r="H6" s="757"/>
      <c r="I6" s="757"/>
      <c r="J6" s="757"/>
      <c r="K6" s="758"/>
      <c r="L6" s="70"/>
      <c r="M6" s="17"/>
      <c r="N6" s="54"/>
      <c r="O6" s="17"/>
      <c r="P6" s="17"/>
      <c r="Q6" s="17"/>
      <c r="R6" s="28"/>
      <c r="S6" s="28"/>
      <c r="T6" s="17"/>
      <c r="U6" s="54"/>
      <c r="V6" s="17"/>
      <c r="W6" s="17"/>
      <c r="X6" s="17"/>
      <c r="Y6" s="17"/>
      <c r="Z6" s="88"/>
      <c r="AA6" s="88"/>
      <c r="AB6" s="88"/>
      <c r="AC6" s="88"/>
      <c r="AD6" s="88"/>
      <c r="AE6" s="88"/>
      <c r="AF6" s="88"/>
      <c r="AG6" s="88"/>
      <c r="AH6" s="88"/>
      <c r="AI6" s="88"/>
      <c r="AJ6" s="88"/>
      <c r="AK6" s="88"/>
      <c r="AL6" s="88"/>
      <c r="AM6" s="88"/>
      <c r="AN6" s="88"/>
      <c r="AO6" s="88"/>
      <c r="AP6" s="88"/>
      <c r="AQ6" s="88"/>
      <c r="AR6" s="89"/>
    </row>
    <row r="7" spans="1:44" s="2" customFormat="1" ht="51.75" customHeight="1" thickBot="1">
      <c r="A7" s="759" t="s">
        <v>749</v>
      </c>
      <c r="B7" s="715"/>
      <c r="C7" s="715"/>
      <c r="D7" s="715"/>
      <c r="E7" s="715"/>
      <c r="F7" s="715"/>
      <c r="G7" s="715"/>
      <c r="H7" s="715"/>
      <c r="I7" s="715"/>
      <c r="J7" s="715"/>
      <c r="K7" s="716"/>
      <c r="L7" s="17"/>
      <c r="M7" s="911" t="s">
        <v>750</v>
      </c>
      <c r="N7" s="980"/>
      <c r="O7" s="980"/>
      <c r="P7" s="980"/>
      <c r="Q7" s="980"/>
      <c r="R7" s="980"/>
      <c r="S7" s="980"/>
      <c r="T7" s="980"/>
      <c r="U7" s="980"/>
      <c r="V7" s="980"/>
      <c r="W7" s="980"/>
      <c r="X7" s="980"/>
      <c r="Y7" s="980"/>
      <c r="Z7" s="980"/>
      <c r="AA7" s="980"/>
      <c r="AB7" s="980"/>
      <c r="AC7" s="980"/>
      <c r="AD7" s="980"/>
      <c r="AE7" s="980"/>
      <c r="AF7" s="980"/>
      <c r="AG7" s="980"/>
      <c r="AH7" s="980"/>
      <c r="AI7" s="980"/>
      <c r="AJ7" s="980"/>
      <c r="AK7" s="980"/>
      <c r="AL7" s="980"/>
      <c r="AM7" s="980"/>
      <c r="AN7" s="980"/>
      <c r="AO7" s="980"/>
      <c r="AP7" s="980"/>
      <c r="AQ7" s="981"/>
      <c r="AR7" s="89"/>
    </row>
    <row r="8" spans="1:44" s="2" customFormat="1" ht="8.25" customHeight="1">
      <c r="A8" s="318"/>
      <c r="B8" s="319"/>
      <c r="C8" s="319"/>
      <c r="D8" s="319"/>
      <c r="E8" s="319"/>
      <c r="F8" s="319"/>
      <c r="G8" s="319"/>
      <c r="H8" s="319"/>
      <c r="I8" s="319"/>
      <c r="J8" s="319"/>
      <c r="K8" s="320"/>
      <c r="L8" s="168"/>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321"/>
    </row>
    <row r="9" spans="1:47" s="2" customFormat="1" ht="19.5" customHeight="1" hidden="1">
      <c r="A9" s="892"/>
      <c r="B9" s="893"/>
      <c r="C9" s="893"/>
      <c r="D9" s="893"/>
      <c r="E9" s="893"/>
      <c r="F9" s="893"/>
      <c r="G9" s="893"/>
      <c r="H9" s="893"/>
      <c r="I9" s="893"/>
      <c r="J9" s="893"/>
      <c r="K9" s="894"/>
      <c r="L9" s="70"/>
      <c r="M9" s="28"/>
      <c r="N9" s="54"/>
      <c r="O9" s="17"/>
      <c r="P9" s="17"/>
      <c r="Q9" s="17"/>
      <c r="R9" s="17"/>
      <c r="S9" s="17"/>
      <c r="T9" s="17"/>
      <c r="U9" s="17"/>
      <c r="V9" s="17"/>
      <c r="W9" s="17"/>
      <c r="X9" s="17"/>
      <c r="Y9" s="147"/>
      <c r="Z9" s="147"/>
      <c r="AA9" s="147"/>
      <c r="AB9" s="147"/>
      <c r="AC9" s="147"/>
      <c r="AD9" s="147"/>
      <c r="AE9" s="147"/>
      <c r="AF9" s="147"/>
      <c r="AG9" s="147"/>
      <c r="AH9" s="147"/>
      <c r="AI9" s="147"/>
      <c r="AJ9" s="147"/>
      <c r="AK9" s="147"/>
      <c r="AL9" s="147"/>
      <c r="AM9" s="147"/>
      <c r="AN9" s="147"/>
      <c r="AO9" s="147"/>
      <c r="AP9" s="147"/>
      <c r="AQ9" s="147"/>
      <c r="AR9" s="148"/>
      <c r="AS9" s="15"/>
      <c r="AT9" s="15"/>
      <c r="AU9" s="15"/>
    </row>
    <row r="10" spans="1:47" s="2" customFormat="1" ht="19.5" customHeight="1" hidden="1">
      <c r="A10" s="895"/>
      <c r="B10" s="896"/>
      <c r="C10" s="896"/>
      <c r="D10" s="896"/>
      <c r="E10" s="896"/>
      <c r="F10" s="896"/>
      <c r="G10" s="896"/>
      <c r="H10" s="896"/>
      <c r="I10" s="896"/>
      <c r="J10" s="896"/>
      <c r="K10" s="897"/>
      <c r="L10" s="70"/>
      <c r="M10" s="28"/>
      <c r="N10" s="54"/>
      <c r="O10" s="17"/>
      <c r="P10" s="17"/>
      <c r="Q10" s="17"/>
      <c r="R10" s="17"/>
      <c r="S10" s="17"/>
      <c r="T10" s="17"/>
      <c r="U10" s="17"/>
      <c r="V10" s="17"/>
      <c r="W10" s="17"/>
      <c r="X10" s="17"/>
      <c r="Y10" s="147"/>
      <c r="Z10" s="147"/>
      <c r="AA10" s="147"/>
      <c r="AB10" s="147"/>
      <c r="AC10" s="147"/>
      <c r="AD10" s="147"/>
      <c r="AE10" s="147"/>
      <c r="AF10" s="147"/>
      <c r="AG10" s="147"/>
      <c r="AH10" s="147"/>
      <c r="AI10" s="147"/>
      <c r="AJ10" s="147"/>
      <c r="AK10" s="147"/>
      <c r="AL10" s="147"/>
      <c r="AM10" s="147"/>
      <c r="AN10" s="147"/>
      <c r="AO10" s="147"/>
      <c r="AP10" s="147"/>
      <c r="AQ10" s="147"/>
      <c r="AR10" s="148"/>
      <c r="AS10" s="15"/>
      <c r="AT10" s="15"/>
      <c r="AU10" s="15"/>
    </row>
    <row r="11" spans="1:47" s="2" customFormat="1" ht="22.5" customHeight="1" hidden="1">
      <c r="A11" s="322"/>
      <c r="B11" s="429"/>
      <c r="C11" s="695"/>
      <c r="D11" s="695"/>
      <c r="E11" s="695"/>
      <c r="F11" s="695"/>
      <c r="G11" s="695"/>
      <c r="H11" s="695"/>
      <c r="I11" s="695"/>
      <c r="J11" s="695"/>
      <c r="K11" s="696"/>
      <c r="L11" s="146"/>
      <c r="M11" s="28"/>
      <c r="N11" s="28"/>
      <c r="O11" s="147"/>
      <c r="P11" s="54"/>
      <c r="Q11" s="147"/>
      <c r="R11" s="147"/>
      <c r="S11" s="147"/>
      <c r="T11" s="147"/>
      <c r="U11" s="147"/>
      <c r="V11" s="147"/>
      <c r="W11" s="147"/>
      <c r="X11" s="147"/>
      <c r="Y11" s="147"/>
      <c r="Z11" s="147"/>
      <c r="AA11" s="54"/>
      <c r="AB11" s="978"/>
      <c r="AC11" s="978"/>
      <c r="AD11" s="978"/>
      <c r="AE11" s="978"/>
      <c r="AF11" s="978"/>
      <c r="AG11" s="978"/>
      <c r="AH11" s="978"/>
      <c r="AI11" s="978"/>
      <c r="AJ11" s="978"/>
      <c r="AK11" s="978"/>
      <c r="AL11" s="978"/>
      <c r="AM11" s="978"/>
      <c r="AN11" s="978"/>
      <c r="AO11" s="978"/>
      <c r="AP11" s="978"/>
      <c r="AQ11" s="978"/>
      <c r="AR11" s="148"/>
      <c r="AS11" s="15"/>
      <c r="AT11" s="15"/>
      <c r="AU11" s="233"/>
    </row>
    <row r="12" spans="1:47" s="2" customFormat="1" ht="19.5" customHeight="1" hidden="1">
      <c r="A12" s="322"/>
      <c r="B12" s="429"/>
      <c r="C12" s="695"/>
      <c r="D12" s="695"/>
      <c r="E12" s="695"/>
      <c r="F12" s="695"/>
      <c r="G12" s="695"/>
      <c r="H12" s="695"/>
      <c r="I12" s="695"/>
      <c r="J12" s="695"/>
      <c r="K12" s="696"/>
      <c r="L12" s="146"/>
      <c r="M12" s="28"/>
      <c r="N12" s="28"/>
      <c r="O12" s="147"/>
      <c r="P12" s="432"/>
      <c r="Q12" s="147"/>
      <c r="R12" s="147"/>
      <c r="S12" s="147"/>
      <c r="T12" s="147"/>
      <c r="U12" s="147"/>
      <c r="V12" s="147"/>
      <c r="W12" s="147"/>
      <c r="X12" s="147"/>
      <c r="Y12" s="147"/>
      <c r="Z12" s="147"/>
      <c r="AA12" s="54"/>
      <c r="AB12" s="978"/>
      <c r="AC12" s="978"/>
      <c r="AD12" s="978"/>
      <c r="AE12" s="978"/>
      <c r="AF12" s="978"/>
      <c r="AG12" s="978"/>
      <c r="AH12" s="978"/>
      <c r="AI12" s="978"/>
      <c r="AJ12" s="978"/>
      <c r="AK12" s="978"/>
      <c r="AL12" s="978"/>
      <c r="AM12" s="978"/>
      <c r="AN12" s="978"/>
      <c r="AO12" s="978"/>
      <c r="AP12" s="978"/>
      <c r="AQ12" s="978"/>
      <c r="AR12" s="148"/>
      <c r="AS12" s="15"/>
      <c r="AT12" s="15"/>
      <c r="AU12" s="233"/>
    </row>
    <row r="13" spans="1:47" s="2" customFormat="1" ht="7.5" customHeight="1" hidden="1">
      <c r="A13" s="322"/>
      <c r="B13" s="429"/>
      <c r="C13" s="695"/>
      <c r="D13" s="695"/>
      <c r="E13" s="695"/>
      <c r="F13" s="695"/>
      <c r="G13" s="695"/>
      <c r="H13" s="695"/>
      <c r="I13" s="695"/>
      <c r="J13" s="695"/>
      <c r="K13" s="696"/>
      <c r="L13" s="146"/>
      <c r="M13" s="28"/>
      <c r="N13" s="28"/>
      <c r="O13" s="147"/>
      <c r="P13" s="54"/>
      <c r="Q13" s="147"/>
      <c r="R13" s="147"/>
      <c r="S13" s="147"/>
      <c r="T13" s="147"/>
      <c r="U13" s="147"/>
      <c r="V13" s="147"/>
      <c r="W13" s="147"/>
      <c r="X13" s="147"/>
      <c r="Y13" s="147"/>
      <c r="Z13" s="147"/>
      <c r="AA13" s="54"/>
      <c r="AB13" s="431"/>
      <c r="AC13" s="431"/>
      <c r="AD13" s="431"/>
      <c r="AE13" s="431"/>
      <c r="AF13" s="431"/>
      <c r="AG13" s="431"/>
      <c r="AH13" s="431"/>
      <c r="AI13" s="431"/>
      <c r="AJ13" s="431"/>
      <c r="AK13" s="431"/>
      <c r="AL13" s="431"/>
      <c r="AM13" s="431"/>
      <c r="AN13" s="431"/>
      <c r="AO13" s="431"/>
      <c r="AP13" s="431"/>
      <c r="AQ13" s="431"/>
      <c r="AR13" s="148"/>
      <c r="AS13" s="15"/>
      <c r="AT13" s="15"/>
      <c r="AU13" s="233"/>
    </row>
    <row r="14" spans="1:47" s="2" customFormat="1" ht="19.5" customHeight="1" hidden="1">
      <c r="A14" s="322"/>
      <c r="B14" s="429"/>
      <c r="C14" s="695"/>
      <c r="D14" s="695"/>
      <c r="E14" s="695"/>
      <c r="F14" s="695"/>
      <c r="G14" s="695"/>
      <c r="H14" s="695"/>
      <c r="I14" s="695"/>
      <c r="J14" s="695"/>
      <c r="K14" s="696"/>
      <c r="L14" s="146"/>
      <c r="M14" s="28"/>
      <c r="N14" s="28"/>
      <c r="O14" s="147"/>
      <c r="P14" s="293"/>
      <c r="Q14" s="49"/>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48"/>
      <c r="AS14" s="15"/>
      <c r="AT14" s="15"/>
      <c r="AU14" s="15"/>
    </row>
    <row r="15" spans="1:47" s="2" customFormat="1" ht="19.5" customHeight="1" hidden="1">
      <c r="A15" s="322"/>
      <c r="B15" s="429"/>
      <c r="C15" s="695"/>
      <c r="D15" s="695"/>
      <c r="E15" s="695"/>
      <c r="F15" s="695"/>
      <c r="G15" s="695"/>
      <c r="H15" s="695"/>
      <c r="I15" s="695"/>
      <c r="J15" s="695"/>
      <c r="K15" s="696"/>
      <c r="L15" s="146"/>
      <c r="M15" s="28"/>
      <c r="N15" s="28"/>
      <c r="O15" s="317"/>
      <c r="P15" s="327"/>
      <c r="Q15" s="748"/>
      <c r="R15" s="748"/>
      <c r="S15" s="748"/>
      <c r="T15" s="748"/>
      <c r="U15" s="748"/>
      <c r="V15" s="748"/>
      <c r="W15" s="748"/>
      <c r="X15" s="748"/>
      <c r="Y15" s="748"/>
      <c r="Z15" s="748"/>
      <c r="AA15" s="748"/>
      <c r="AB15" s="748"/>
      <c r="AC15" s="748"/>
      <c r="AD15" s="748"/>
      <c r="AE15" s="748"/>
      <c r="AF15" s="748"/>
      <c r="AG15" s="748"/>
      <c r="AH15" s="748"/>
      <c r="AI15" s="748"/>
      <c r="AJ15" s="748"/>
      <c r="AK15" s="748"/>
      <c r="AL15" s="748"/>
      <c r="AM15" s="748"/>
      <c r="AN15" s="748"/>
      <c r="AO15" s="748"/>
      <c r="AP15" s="748"/>
      <c r="AQ15" s="748"/>
      <c r="AR15" s="148"/>
      <c r="AS15" s="15"/>
      <c r="AT15" s="15"/>
      <c r="AU15" s="15"/>
    </row>
    <row r="16" spans="1:47" s="2" customFormat="1" ht="19.5" customHeight="1" hidden="1">
      <c r="A16" s="322"/>
      <c r="B16" s="430"/>
      <c r="C16" s="698"/>
      <c r="D16" s="698"/>
      <c r="E16" s="698"/>
      <c r="F16" s="698"/>
      <c r="G16" s="698"/>
      <c r="H16" s="698"/>
      <c r="I16" s="698"/>
      <c r="J16" s="698"/>
      <c r="K16" s="699"/>
      <c r="L16" s="146"/>
      <c r="M16" s="28"/>
      <c r="N16" s="28"/>
      <c r="O16" s="147"/>
      <c r="P16" s="83"/>
      <c r="Q16" s="748"/>
      <c r="R16" s="748"/>
      <c r="S16" s="748"/>
      <c r="T16" s="748"/>
      <c r="U16" s="748"/>
      <c r="V16" s="748"/>
      <c r="W16" s="748"/>
      <c r="X16" s="748"/>
      <c r="Y16" s="748"/>
      <c r="Z16" s="748"/>
      <c r="AA16" s="748"/>
      <c r="AB16" s="748"/>
      <c r="AC16" s="748"/>
      <c r="AD16" s="748"/>
      <c r="AE16" s="748"/>
      <c r="AF16" s="748"/>
      <c r="AG16" s="748"/>
      <c r="AH16" s="748"/>
      <c r="AI16" s="748"/>
      <c r="AJ16" s="748"/>
      <c r="AK16" s="748"/>
      <c r="AL16" s="748"/>
      <c r="AM16" s="748"/>
      <c r="AN16" s="748"/>
      <c r="AO16" s="748"/>
      <c r="AP16" s="748"/>
      <c r="AQ16" s="748"/>
      <c r="AR16" s="148"/>
      <c r="AS16" s="15"/>
      <c r="AT16" s="15"/>
      <c r="AU16" s="15"/>
    </row>
    <row r="17" spans="1:44" s="2" customFormat="1" ht="7.5" customHeight="1">
      <c r="A17" s="967" t="s">
        <v>678</v>
      </c>
      <c r="B17" s="968"/>
      <c r="C17" s="968"/>
      <c r="D17" s="968"/>
      <c r="E17" s="968"/>
      <c r="F17" s="968"/>
      <c r="G17" s="968"/>
      <c r="H17" s="968"/>
      <c r="I17" s="968"/>
      <c r="J17" s="968"/>
      <c r="K17" s="969"/>
      <c r="L17" s="65"/>
      <c r="M17" s="68"/>
      <c r="N17" s="48"/>
      <c r="O17" s="66"/>
      <c r="P17" s="66"/>
      <c r="Q17" s="66"/>
      <c r="R17" s="66"/>
      <c r="S17" s="66"/>
      <c r="T17" s="66"/>
      <c r="U17" s="66"/>
      <c r="V17" s="66"/>
      <c r="W17" s="66"/>
      <c r="X17" s="66"/>
      <c r="Y17" s="144"/>
      <c r="Z17" s="144"/>
      <c r="AA17" s="144"/>
      <c r="AB17" s="144"/>
      <c r="AC17" s="144"/>
      <c r="AD17" s="144"/>
      <c r="AE17" s="144"/>
      <c r="AF17" s="144"/>
      <c r="AG17" s="144"/>
      <c r="AH17" s="144"/>
      <c r="AI17" s="144"/>
      <c r="AJ17" s="144"/>
      <c r="AK17" s="144"/>
      <c r="AL17" s="144"/>
      <c r="AM17" s="144"/>
      <c r="AN17" s="144"/>
      <c r="AO17" s="144"/>
      <c r="AP17" s="144"/>
      <c r="AQ17" s="144"/>
      <c r="AR17" s="145"/>
    </row>
    <row r="18" spans="1:44" s="2" customFormat="1" ht="19.5" customHeight="1">
      <c r="A18" s="967"/>
      <c r="B18" s="968"/>
      <c r="C18" s="968"/>
      <c r="D18" s="968"/>
      <c r="E18" s="968"/>
      <c r="F18" s="968"/>
      <c r="G18" s="968"/>
      <c r="H18" s="968"/>
      <c r="I18" s="968"/>
      <c r="J18" s="968"/>
      <c r="K18" s="969"/>
      <c r="L18" s="70"/>
      <c r="M18" s="28"/>
      <c r="N18" s="54" t="s">
        <v>682</v>
      </c>
      <c r="O18" s="17"/>
      <c r="P18" s="17"/>
      <c r="Q18" s="17"/>
      <c r="R18" s="17"/>
      <c r="S18" s="17"/>
      <c r="T18" s="54" t="s">
        <v>681</v>
      </c>
      <c r="U18" s="17"/>
      <c r="V18" s="17"/>
      <c r="W18" s="17"/>
      <c r="X18" s="17"/>
      <c r="Y18" s="334" t="s">
        <v>683</v>
      </c>
      <c r="Z18" s="147"/>
      <c r="AA18" s="147"/>
      <c r="AB18" s="147"/>
      <c r="AC18" s="147"/>
      <c r="AD18" s="147"/>
      <c r="AE18" s="147"/>
      <c r="AF18" s="147"/>
      <c r="AG18" s="147"/>
      <c r="AH18" s="147"/>
      <c r="AI18" s="147"/>
      <c r="AJ18" s="147"/>
      <c r="AK18" s="147"/>
      <c r="AL18" s="147"/>
      <c r="AM18" s="147"/>
      <c r="AN18" s="147"/>
      <c r="AO18" s="147"/>
      <c r="AP18" s="147"/>
      <c r="AQ18" s="147"/>
      <c r="AR18" s="148"/>
    </row>
    <row r="19" spans="1:44" s="2" customFormat="1" ht="7.5" customHeight="1">
      <c r="A19" s="970"/>
      <c r="B19" s="860"/>
      <c r="C19" s="860"/>
      <c r="D19" s="860"/>
      <c r="E19" s="860"/>
      <c r="F19" s="860"/>
      <c r="G19" s="860"/>
      <c r="H19" s="860"/>
      <c r="I19" s="860"/>
      <c r="J19" s="860"/>
      <c r="K19" s="861"/>
      <c r="L19" s="146"/>
      <c r="M19" s="28"/>
      <c r="N19" s="482"/>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148"/>
    </row>
    <row r="20" spans="1:44" ht="19.5" customHeight="1">
      <c r="A20" s="967" t="s">
        <v>862</v>
      </c>
      <c r="B20" s="968"/>
      <c r="C20" s="968"/>
      <c r="D20" s="968"/>
      <c r="E20" s="968"/>
      <c r="F20" s="968"/>
      <c r="G20" s="968"/>
      <c r="H20" s="968"/>
      <c r="I20" s="968"/>
      <c r="J20" s="968"/>
      <c r="K20" s="969"/>
      <c r="L20" s="65"/>
      <c r="M20" s="66"/>
      <c r="N20" s="48" t="s">
        <v>31</v>
      </c>
      <c r="O20" s="66"/>
      <c r="P20" s="66"/>
      <c r="Q20" s="66"/>
      <c r="R20" s="66"/>
      <c r="S20" s="66"/>
      <c r="T20" s="66"/>
      <c r="U20" s="48"/>
      <c r="V20" s="66"/>
      <c r="W20" s="66"/>
      <c r="X20" s="66"/>
      <c r="Y20" s="66"/>
      <c r="Z20" s="237"/>
      <c r="AA20" s="237"/>
      <c r="AB20" s="237"/>
      <c r="AC20" s="237"/>
      <c r="AD20" s="237"/>
      <c r="AE20" s="237"/>
      <c r="AF20" s="237"/>
      <c r="AG20" s="237"/>
      <c r="AH20" s="237"/>
      <c r="AI20" s="237"/>
      <c r="AJ20" s="237"/>
      <c r="AK20" s="237"/>
      <c r="AL20" s="237"/>
      <c r="AM20" s="237"/>
      <c r="AN20" s="237"/>
      <c r="AO20" s="237"/>
      <c r="AP20" s="237"/>
      <c r="AQ20" s="237"/>
      <c r="AR20" s="238"/>
    </row>
    <row r="21" spans="1:44" ht="19.5" customHeight="1">
      <c r="A21" s="967"/>
      <c r="B21" s="968"/>
      <c r="C21" s="968"/>
      <c r="D21" s="968"/>
      <c r="E21" s="968"/>
      <c r="F21" s="968"/>
      <c r="G21" s="968"/>
      <c r="H21" s="968"/>
      <c r="I21" s="968"/>
      <c r="J21" s="968"/>
      <c r="K21" s="969"/>
      <c r="L21" s="70"/>
      <c r="M21" s="17"/>
      <c r="N21" s="54" t="s">
        <v>32</v>
      </c>
      <c r="O21" s="17"/>
      <c r="P21" s="17"/>
      <c r="Q21" s="17"/>
      <c r="R21" s="334"/>
      <c r="S21" s="334" t="s">
        <v>861</v>
      </c>
      <c r="T21" s="17"/>
      <c r="U21" s="334"/>
      <c r="V21" s="17"/>
      <c r="W21" s="17"/>
      <c r="X21" s="17"/>
      <c r="Y21" s="17"/>
      <c r="Z21" s="88"/>
      <c r="AA21" s="88"/>
      <c r="AB21" s="88"/>
      <c r="AC21" s="88"/>
      <c r="AD21" s="88"/>
      <c r="AE21" s="88"/>
      <c r="AF21" s="88"/>
      <c r="AG21" s="88"/>
      <c r="AH21" s="88"/>
      <c r="AI21" s="88"/>
      <c r="AJ21" s="88"/>
      <c r="AK21" s="88"/>
      <c r="AL21" s="88"/>
      <c r="AM21" s="88"/>
      <c r="AN21" s="88"/>
      <c r="AO21" s="88"/>
      <c r="AP21" s="88"/>
      <c r="AQ21" s="88"/>
      <c r="AR21" s="89"/>
    </row>
    <row r="22" spans="1:44" ht="9" customHeight="1" thickBot="1">
      <c r="A22" s="970"/>
      <c r="B22" s="860"/>
      <c r="C22" s="860"/>
      <c r="D22" s="860"/>
      <c r="E22" s="860"/>
      <c r="F22" s="860"/>
      <c r="G22" s="860"/>
      <c r="H22" s="860"/>
      <c r="I22" s="860"/>
      <c r="J22" s="860"/>
      <c r="K22" s="861"/>
      <c r="L22" s="70"/>
      <c r="M22" s="17"/>
      <c r="N22" s="54"/>
      <c r="O22" s="17"/>
      <c r="P22" s="17"/>
      <c r="Q22" s="17"/>
      <c r="R22" s="334"/>
      <c r="S22" s="17"/>
      <c r="T22" s="17"/>
      <c r="U22" s="54"/>
      <c r="V22" s="17"/>
      <c r="W22" s="17"/>
      <c r="X22" s="17"/>
      <c r="Y22" s="17"/>
      <c r="Z22" s="88"/>
      <c r="AA22" s="88"/>
      <c r="AB22" s="88"/>
      <c r="AC22" s="88"/>
      <c r="AD22" s="88"/>
      <c r="AE22" s="88"/>
      <c r="AF22" s="88"/>
      <c r="AG22" s="88"/>
      <c r="AH22" s="88"/>
      <c r="AI22" s="88"/>
      <c r="AJ22" s="88"/>
      <c r="AK22" s="88"/>
      <c r="AL22" s="88"/>
      <c r="AM22" s="88"/>
      <c r="AN22" s="88"/>
      <c r="AO22" s="88"/>
      <c r="AP22" s="88"/>
      <c r="AQ22" s="88"/>
      <c r="AR22" s="89"/>
    </row>
    <row r="23" spans="1:44" ht="48" customHeight="1" thickBot="1">
      <c r="A23" s="970"/>
      <c r="B23" s="860"/>
      <c r="C23" s="860"/>
      <c r="D23" s="860"/>
      <c r="E23" s="860"/>
      <c r="F23" s="860"/>
      <c r="G23" s="860"/>
      <c r="H23" s="860"/>
      <c r="I23" s="860"/>
      <c r="J23" s="860"/>
      <c r="K23" s="861"/>
      <c r="L23" s="70"/>
      <c r="M23" s="974" t="s">
        <v>860</v>
      </c>
      <c r="N23" s="975"/>
      <c r="O23" s="975"/>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975"/>
      <c r="AM23" s="975"/>
      <c r="AN23" s="975"/>
      <c r="AO23" s="975"/>
      <c r="AP23" s="975"/>
      <c r="AQ23" s="976"/>
      <c r="AR23" s="89"/>
    </row>
    <row r="24" spans="1:44" ht="8.25" customHeight="1" thickBot="1">
      <c r="A24" s="971"/>
      <c r="B24" s="972"/>
      <c r="C24" s="972"/>
      <c r="D24" s="972"/>
      <c r="E24" s="972"/>
      <c r="F24" s="972"/>
      <c r="G24" s="972"/>
      <c r="H24" s="972"/>
      <c r="I24" s="972"/>
      <c r="J24" s="972"/>
      <c r="K24" s="973"/>
      <c r="L24" s="488"/>
      <c r="M24" s="122"/>
      <c r="N24" s="122"/>
      <c r="O24" s="122"/>
      <c r="P24" s="122"/>
      <c r="Q24" s="122"/>
      <c r="R24" s="122"/>
      <c r="S24" s="122"/>
      <c r="T24" s="977"/>
      <c r="U24" s="977"/>
      <c r="V24" s="977"/>
      <c r="W24" s="977"/>
      <c r="X24" s="977"/>
      <c r="Y24" s="336"/>
      <c r="Z24" s="336"/>
      <c r="AA24" s="336"/>
      <c r="AB24" s="336"/>
      <c r="AC24" s="336"/>
      <c r="AD24" s="336"/>
      <c r="AE24" s="336"/>
      <c r="AF24" s="336"/>
      <c r="AG24" s="336"/>
      <c r="AH24" s="336"/>
      <c r="AI24" s="336"/>
      <c r="AJ24" s="336"/>
      <c r="AK24" s="336"/>
      <c r="AL24" s="336"/>
      <c r="AM24" s="336"/>
      <c r="AN24" s="336"/>
      <c r="AO24" s="336"/>
      <c r="AP24" s="336"/>
      <c r="AQ24" s="336"/>
      <c r="AR24" s="489"/>
    </row>
  </sheetData>
  <sheetProtection password="CACF" sheet="1" objects="1" scenarios="1" selectLockedCells="1"/>
  <mergeCells count="14">
    <mergeCell ref="A9:K10"/>
    <mergeCell ref="AE2:AI2"/>
    <mergeCell ref="AJ2:AR2"/>
    <mergeCell ref="M7:AQ7"/>
    <mergeCell ref="B4:AR4"/>
    <mergeCell ref="A5:K6"/>
    <mergeCell ref="A7:K7"/>
    <mergeCell ref="A20:K24"/>
    <mergeCell ref="M23:AQ23"/>
    <mergeCell ref="T24:X24"/>
    <mergeCell ref="A17:K19"/>
    <mergeCell ref="AB11:AQ12"/>
    <mergeCell ref="Q15:AQ16"/>
    <mergeCell ref="C11:K16"/>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&amp;LA15914711114&amp;C&amp;P/&amp;N</odd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Sheet5"/>
  <dimension ref="B2:AV44"/>
  <sheetViews>
    <sheetView showGridLines="0" zoomScaleSheetLayoutView="100" zoomScalePageLayoutView="0" workbookViewId="0" topLeftCell="A4">
      <selection activeCell="A1" sqref="A1:IV16384"/>
    </sheetView>
  </sheetViews>
  <sheetFormatPr defaultColWidth="9.00390625" defaultRowHeight="13.5"/>
  <cols>
    <col min="1" max="1" width="2.25390625" style="0" customWidth="1"/>
    <col min="2" max="2" width="2.25390625" style="464" customWidth="1"/>
    <col min="3" max="48" width="2.25390625" style="0" customWidth="1"/>
    <col min="49" max="51" width="2.625" style="0" customWidth="1"/>
  </cols>
  <sheetData>
    <row r="1" ht="59.25" customHeight="1"/>
    <row r="2" spans="3:48" ht="30.75" customHeight="1">
      <c r="C2" s="982" t="s">
        <v>820</v>
      </c>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982"/>
      <c r="AF2" s="982"/>
      <c r="AG2" s="982"/>
      <c r="AH2" s="982"/>
      <c r="AI2" s="982"/>
      <c r="AJ2" s="982"/>
      <c r="AK2" s="982"/>
      <c r="AL2" s="982"/>
      <c r="AM2" s="982"/>
      <c r="AN2" s="982"/>
      <c r="AO2" s="982"/>
      <c r="AP2" s="982"/>
      <c r="AQ2" s="982"/>
      <c r="AR2" s="982"/>
      <c r="AS2" s="982"/>
      <c r="AT2" s="982"/>
      <c r="AU2" s="982"/>
      <c r="AV2" s="465"/>
    </row>
    <row r="3" spans="3:48" ht="13.5">
      <c r="C3" s="466"/>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row>
    <row r="4" spans="2:48" ht="13.5" customHeight="1">
      <c r="B4" s="468" t="s">
        <v>821</v>
      </c>
      <c r="C4" s="982" t="s">
        <v>854</v>
      </c>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2"/>
      <c r="AD4" s="982"/>
      <c r="AE4" s="982"/>
      <c r="AF4" s="982"/>
      <c r="AG4" s="982"/>
      <c r="AH4" s="982"/>
      <c r="AI4" s="982"/>
      <c r="AJ4" s="982"/>
      <c r="AK4" s="982"/>
      <c r="AL4" s="982"/>
      <c r="AM4" s="982"/>
      <c r="AN4" s="982"/>
      <c r="AO4" s="982"/>
      <c r="AP4" s="982"/>
      <c r="AQ4" s="982"/>
      <c r="AR4" s="982"/>
      <c r="AS4" s="982"/>
      <c r="AT4" s="982"/>
      <c r="AU4" s="982"/>
      <c r="AV4" s="465"/>
    </row>
    <row r="5" spans="2:48" ht="13.5">
      <c r="B5" s="468"/>
      <c r="C5" s="982" t="s">
        <v>855</v>
      </c>
      <c r="D5" s="982"/>
      <c r="E5" s="982"/>
      <c r="F5" s="982"/>
      <c r="G5" s="982"/>
      <c r="H5" s="982"/>
      <c r="I5" s="982"/>
      <c r="J5" s="982"/>
      <c r="K5" s="982"/>
      <c r="L5" s="982"/>
      <c r="M5" s="982"/>
      <c r="N5" s="982"/>
      <c r="O5" s="982"/>
      <c r="P5" s="982"/>
      <c r="Q5" s="982"/>
      <c r="R5" s="982"/>
      <c r="S5" s="982"/>
      <c r="T5" s="982"/>
      <c r="U5" s="982"/>
      <c r="V5" s="982"/>
      <c r="W5" s="982"/>
      <c r="X5" s="982"/>
      <c r="Y5" s="982"/>
      <c r="Z5" s="982"/>
      <c r="AA5" s="982"/>
      <c r="AB5" s="982"/>
      <c r="AC5" s="982"/>
      <c r="AD5" s="982"/>
      <c r="AE5" s="982"/>
      <c r="AF5" s="982"/>
      <c r="AG5" s="982"/>
      <c r="AH5" s="982"/>
      <c r="AI5" s="982"/>
      <c r="AJ5" s="982"/>
      <c r="AK5" s="982"/>
      <c r="AL5" s="982"/>
      <c r="AM5" s="982"/>
      <c r="AN5" s="982"/>
      <c r="AO5" s="982"/>
      <c r="AP5" s="982"/>
      <c r="AQ5" s="982"/>
      <c r="AR5" s="982"/>
      <c r="AS5" s="982"/>
      <c r="AT5" s="982"/>
      <c r="AU5" s="982"/>
      <c r="AV5" s="982"/>
    </row>
    <row r="6" spans="2:48" ht="57" customHeight="1">
      <c r="B6" s="468" t="s">
        <v>856</v>
      </c>
      <c r="C6" s="982" t="s">
        <v>857</v>
      </c>
      <c r="D6" s="982"/>
      <c r="E6" s="982"/>
      <c r="F6" s="982"/>
      <c r="G6" s="982"/>
      <c r="H6" s="982"/>
      <c r="I6" s="982"/>
      <c r="J6" s="982"/>
      <c r="K6" s="982"/>
      <c r="L6" s="982"/>
      <c r="M6" s="982"/>
      <c r="N6" s="982"/>
      <c r="O6" s="982"/>
      <c r="P6" s="982"/>
      <c r="Q6" s="982"/>
      <c r="R6" s="982"/>
      <c r="S6" s="982"/>
      <c r="T6" s="982"/>
      <c r="U6" s="982"/>
      <c r="V6" s="982"/>
      <c r="W6" s="982"/>
      <c r="X6" s="982"/>
      <c r="Y6" s="982"/>
      <c r="Z6" s="982"/>
      <c r="AA6" s="982"/>
      <c r="AB6" s="982"/>
      <c r="AC6" s="982"/>
      <c r="AD6" s="982"/>
      <c r="AE6" s="982"/>
      <c r="AF6" s="982"/>
      <c r="AG6" s="982"/>
      <c r="AH6" s="982"/>
      <c r="AI6" s="982"/>
      <c r="AJ6" s="982"/>
      <c r="AK6" s="982"/>
      <c r="AL6" s="982"/>
      <c r="AM6" s="982"/>
      <c r="AN6" s="982"/>
      <c r="AO6" s="982"/>
      <c r="AP6" s="982"/>
      <c r="AQ6" s="982"/>
      <c r="AR6" s="982"/>
      <c r="AS6" s="982"/>
      <c r="AT6" s="982"/>
      <c r="AU6" s="982"/>
      <c r="AV6" s="465"/>
    </row>
    <row r="7" spans="3:48" ht="13.5">
      <c r="C7" s="985"/>
      <c r="D7" s="985"/>
      <c r="E7" s="985"/>
      <c r="F7" s="985"/>
      <c r="G7" s="985"/>
      <c r="H7" s="985"/>
      <c r="I7" s="985"/>
      <c r="J7" s="985"/>
      <c r="K7" s="985"/>
      <c r="L7" s="985"/>
      <c r="M7" s="985"/>
      <c r="N7" s="985"/>
      <c r="O7" s="985"/>
      <c r="P7" s="985"/>
      <c r="Q7" s="985"/>
      <c r="R7" s="985"/>
      <c r="S7" s="985"/>
      <c r="T7" s="985"/>
      <c r="U7" s="985"/>
      <c r="V7" s="985"/>
      <c r="W7" s="985"/>
      <c r="X7" s="985"/>
      <c r="Y7" s="985"/>
      <c r="Z7" s="985"/>
      <c r="AA7" s="985"/>
      <c r="AB7" s="985"/>
      <c r="AC7" s="985"/>
      <c r="AD7" s="985"/>
      <c r="AE7" s="985"/>
      <c r="AF7" s="985"/>
      <c r="AG7" s="985"/>
      <c r="AH7" s="985"/>
      <c r="AI7" s="985"/>
      <c r="AJ7" s="985"/>
      <c r="AK7" s="985"/>
      <c r="AL7" s="985"/>
      <c r="AM7" s="985"/>
      <c r="AN7" s="985"/>
      <c r="AO7" s="985"/>
      <c r="AP7" s="985"/>
      <c r="AQ7" s="985"/>
      <c r="AR7" s="985"/>
      <c r="AS7" s="985"/>
      <c r="AT7" s="985"/>
      <c r="AU7" s="985"/>
      <c r="AV7" s="985"/>
    </row>
    <row r="8" spans="2:48" ht="13.5">
      <c r="B8" s="464" t="s">
        <v>858</v>
      </c>
      <c r="C8" s="985" t="s">
        <v>859</v>
      </c>
      <c r="D8" s="985"/>
      <c r="E8" s="985"/>
      <c r="F8" s="985"/>
      <c r="G8" s="985"/>
      <c r="H8" s="985"/>
      <c r="I8" s="985"/>
      <c r="J8" s="985"/>
      <c r="K8" s="985"/>
      <c r="L8" s="985"/>
      <c r="M8" s="985"/>
      <c r="N8" s="985"/>
      <c r="O8" s="985"/>
      <c r="P8" s="985"/>
      <c r="Q8" s="985"/>
      <c r="R8" s="985"/>
      <c r="S8" s="985"/>
      <c r="T8" s="985"/>
      <c r="U8" s="985"/>
      <c r="V8" s="985"/>
      <c r="W8" s="985"/>
      <c r="X8" s="985"/>
      <c r="Y8" s="985"/>
      <c r="Z8" s="985"/>
      <c r="AA8" s="985"/>
      <c r="AB8" s="985"/>
      <c r="AC8" s="985"/>
      <c r="AD8" s="985"/>
      <c r="AE8" s="985"/>
      <c r="AF8" s="985"/>
      <c r="AG8" s="985"/>
      <c r="AH8" s="985"/>
      <c r="AI8" s="985"/>
      <c r="AJ8" s="985"/>
      <c r="AK8" s="985"/>
      <c r="AL8" s="985"/>
      <c r="AM8" s="985"/>
      <c r="AN8" s="985"/>
      <c r="AO8" s="985"/>
      <c r="AP8" s="985"/>
      <c r="AQ8" s="985"/>
      <c r="AR8" s="985"/>
      <c r="AS8" s="985"/>
      <c r="AT8" s="985"/>
      <c r="AU8" s="985"/>
      <c r="AV8" s="469"/>
    </row>
    <row r="9" spans="3:48" ht="14.25" thickBot="1">
      <c r="C9" s="985" t="s">
        <v>855</v>
      </c>
      <c r="D9" s="985"/>
      <c r="E9" s="985"/>
      <c r="F9" s="985"/>
      <c r="G9" s="985"/>
      <c r="H9" s="985"/>
      <c r="I9" s="985"/>
      <c r="J9" s="985"/>
      <c r="K9" s="985"/>
      <c r="L9" s="985"/>
      <c r="M9" s="985"/>
      <c r="N9" s="985"/>
      <c r="O9" s="985"/>
      <c r="P9" s="985"/>
      <c r="Q9" s="985"/>
      <c r="R9" s="985"/>
      <c r="S9" s="985"/>
      <c r="T9" s="985"/>
      <c r="U9" s="985"/>
      <c r="V9" s="985"/>
      <c r="W9" s="985"/>
      <c r="X9" s="985"/>
      <c r="Y9" s="985"/>
      <c r="Z9" s="985"/>
      <c r="AA9" s="985"/>
      <c r="AB9" s="985"/>
      <c r="AC9" s="985"/>
      <c r="AD9" s="985"/>
      <c r="AE9" s="985"/>
      <c r="AF9" s="985"/>
      <c r="AG9" s="985"/>
      <c r="AH9" s="985"/>
      <c r="AI9" s="985"/>
      <c r="AJ9" s="985"/>
      <c r="AK9" s="985"/>
      <c r="AL9" s="985"/>
      <c r="AM9" s="985"/>
      <c r="AN9" s="985"/>
      <c r="AO9" s="985"/>
      <c r="AP9" s="985"/>
      <c r="AQ9" s="985"/>
      <c r="AR9" s="985"/>
      <c r="AS9" s="985"/>
      <c r="AT9" s="985"/>
      <c r="AU9" s="985"/>
      <c r="AV9" s="985"/>
    </row>
    <row r="10" spans="3:48" ht="45" customHeight="1">
      <c r="C10" s="986" t="s">
        <v>822</v>
      </c>
      <c r="D10" s="987"/>
      <c r="E10" s="987"/>
      <c r="F10" s="987"/>
      <c r="G10" s="987"/>
      <c r="H10" s="987"/>
      <c r="I10" s="987"/>
      <c r="J10" s="987"/>
      <c r="K10" s="987"/>
      <c r="L10" s="987"/>
      <c r="M10" s="987"/>
      <c r="N10" s="988"/>
      <c r="O10" s="995" t="s">
        <v>823</v>
      </c>
      <c r="P10" s="996"/>
      <c r="Q10" s="996"/>
      <c r="R10" s="996"/>
      <c r="S10" s="996"/>
      <c r="T10" s="996"/>
      <c r="U10" s="996"/>
      <c r="V10" s="996"/>
      <c r="W10" s="996"/>
      <c r="X10" s="996"/>
      <c r="Y10" s="996"/>
      <c r="Z10" s="996"/>
      <c r="AA10" s="996"/>
      <c r="AB10" s="996"/>
      <c r="AC10" s="996"/>
      <c r="AD10" s="996"/>
      <c r="AE10" s="996"/>
      <c r="AF10" s="996"/>
      <c r="AG10" s="996"/>
      <c r="AH10" s="996"/>
      <c r="AI10" s="996"/>
      <c r="AJ10" s="996"/>
      <c r="AK10" s="996"/>
      <c r="AL10" s="996"/>
      <c r="AM10" s="996"/>
      <c r="AN10" s="996"/>
      <c r="AO10" s="996"/>
      <c r="AP10" s="996"/>
      <c r="AQ10" s="996"/>
      <c r="AR10" s="996"/>
      <c r="AS10" s="996"/>
      <c r="AT10" s="996"/>
      <c r="AU10" s="997"/>
      <c r="AV10" s="469"/>
    </row>
    <row r="11" spans="3:48" ht="33" customHeight="1">
      <c r="C11" s="989"/>
      <c r="D11" s="990"/>
      <c r="E11" s="990"/>
      <c r="F11" s="990"/>
      <c r="G11" s="990"/>
      <c r="H11" s="990"/>
      <c r="I11" s="990"/>
      <c r="J11" s="990"/>
      <c r="K11" s="990"/>
      <c r="L11" s="990"/>
      <c r="M11" s="990"/>
      <c r="N11" s="991"/>
      <c r="O11" s="998" t="s">
        <v>824</v>
      </c>
      <c r="P11" s="999"/>
      <c r="Q11" s="999"/>
      <c r="R11" s="999"/>
      <c r="S11" s="999"/>
      <c r="T11" s="999"/>
      <c r="U11" s="999"/>
      <c r="V11" s="999"/>
      <c r="W11" s="999"/>
      <c r="X11" s="999"/>
      <c r="Y11" s="999"/>
      <c r="Z11" s="999"/>
      <c r="AA11" s="999"/>
      <c r="AB11" s="999"/>
      <c r="AC11" s="999"/>
      <c r="AD11" s="999"/>
      <c r="AE11" s="999"/>
      <c r="AF11" s="999"/>
      <c r="AG11" s="999"/>
      <c r="AH11" s="999"/>
      <c r="AI11" s="999"/>
      <c r="AJ11" s="999"/>
      <c r="AK11" s="999"/>
      <c r="AL11" s="999"/>
      <c r="AM11" s="999"/>
      <c r="AN11" s="999"/>
      <c r="AO11" s="999"/>
      <c r="AP11" s="999"/>
      <c r="AQ11" s="999"/>
      <c r="AR11" s="999"/>
      <c r="AS11" s="999"/>
      <c r="AT11" s="999"/>
      <c r="AU11" s="1000"/>
      <c r="AV11" s="469"/>
    </row>
    <row r="12" spans="3:48" ht="19.5" customHeight="1">
      <c r="C12" s="989"/>
      <c r="D12" s="990"/>
      <c r="E12" s="990"/>
      <c r="F12" s="990"/>
      <c r="G12" s="990"/>
      <c r="H12" s="990"/>
      <c r="I12" s="990"/>
      <c r="J12" s="990"/>
      <c r="K12" s="990"/>
      <c r="L12" s="990"/>
      <c r="M12" s="990"/>
      <c r="N12" s="991"/>
      <c r="O12" s="998" t="s">
        <v>825</v>
      </c>
      <c r="P12" s="999"/>
      <c r="Q12" s="999"/>
      <c r="R12" s="999"/>
      <c r="S12" s="999"/>
      <c r="T12" s="999"/>
      <c r="U12" s="999"/>
      <c r="V12" s="999"/>
      <c r="W12" s="999"/>
      <c r="X12" s="999"/>
      <c r="Y12" s="999"/>
      <c r="Z12" s="999"/>
      <c r="AA12" s="999"/>
      <c r="AB12" s="999"/>
      <c r="AC12" s="999"/>
      <c r="AD12" s="999"/>
      <c r="AE12" s="999"/>
      <c r="AF12" s="999"/>
      <c r="AG12" s="999"/>
      <c r="AH12" s="999"/>
      <c r="AI12" s="999"/>
      <c r="AJ12" s="999"/>
      <c r="AK12" s="999"/>
      <c r="AL12" s="999"/>
      <c r="AM12" s="999"/>
      <c r="AN12" s="999"/>
      <c r="AO12" s="999"/>
      <c r="AP12" s="999"/>
      <c r="AQ12" s="999"/>
      <c r="AR12" s="999"/>
      <c r="AS12" s="999"/>
      <c r="AT12" s="999"/>
      <c r="AU12" s="1000"/>
      <c r="AV12" s="469"/>
    </row>
    <row r="13" spans="3:48" ht="19.5" customHeight="1" thickBot="1">
      <c r="C13" s="992"/>
      <c r="D13" s="993"/>
      <c r="E13" s="993"/>
      <c r="F13" s="993"/>
      <c r="G13" s="993"/>
      <c r="H13" s="993"/>
      <c r="I13" s="993"/>
      <c r="J13" s="993"/>
      <c r="K13" s="993"/>
      <c r="L13" s="993"/>
      <c r="M13" s="993"/>
      <c r="N13" s="994"/>
      <c r="O13" s="1001" t="s">
        <v>826</v>
      </c>
      <c r="P13" s="1002"/>
      <c r="Q13" s="1002"/>
      <c r="R13" s="1002"/>
      <c r="S13" s="1002"/>
      <c r="T13" s="1002"/>
      <c r="U13" s="1002"/>
      <c r="V13" s="1002"/>
      <c r="W13" s="1002"/>
      <c r="X13" s="1002"/>
      <c r="Y13" s="1002"/>
      <c r="Z13" s="1002"/>
      <c r="AA13" s="1002"/>
      <c r="AB13" s="1002"/>
      <c r="AC13" s="1002"/>
      <c r="AD13" s="1002"/>
      <c r="AE13" s="1002"/>
      <c r="AF13" s="1002"/>
      <c r="AG13" s="1002"/>
      <c r="AH13" s="1002"/>
      <c r="AI13" s="1002"/>
      <c r="AJ13" s="1002"/>
      <c r="AK13" s="1002"/>
      <c r="AL13" s="1002"/>
      <c r="AM13" s="1002"/>
      <c r="AN13" s="1002"/>
      <c r="AO13" s="1002"/>
      <c r="AP13" s="1002"/>
      <c r="AQ13" s="1002"/>
      <c r="AR13" s="1002"/>
      <c r="AS13" s="1002"/>
      <c r="AT13" s="1002"/>
      <c r="AU13" s="1003"/>
      <c r="AV13" s="469"/>
    </row>
    <row r="14" spans="3:48" ht="19.5" customHeight="1">
      <c r="C14" s="986" t="s">
        <v>827</v>
      </c>
      <c r="D14" s="987"/>
      <c r="E14" s="987"/>
      <c r="F14" s="987"/>
      <c r="G14" s="987"/>
      <c r="H14" s="987"/>
      <c r="I14" s="987"/>
      <c r="J14" s="987"/>
      <c r="K14" s="987"/>
      <c r="L14" s="987"/>
      <c r="M14" s="987"/>
      <c r="N14" s="988"/>
      <c r="O14" s="995" t="s">
        <v>825</v>
      </c>
      <c r="P14" s="996"/>
      <c r="Q14" s="996"/>
      <c r="R14" s="996"/>
      <c r="S14" s="996"/>
      <c r="T14" s="996"/>
      <c r="U14" s="996"/>
      <c r="V14" s="996"/>
      <c r="W14" s="996"/>
      <c r="X14" s="996"/>
      <c r="Y14" s="996"/>
      <c r="Z14" s="996"/>
      <c r="AA14" s="996"/>
      <c r="AB14" s="996"/>
      <c r="AC14" s="996"/>
      <c r="AD14" s="996"/>
      <c r="AE14" s="996"/>
      <c r="AF14" s="996"/>
      <c r="AG14" s="996"/>
      <c r="AH14" s="996"/>
      <c r="AI14" s="996"/>
      <c r="AJ14" s="996"/>
      <c r="AK14" s="996"/>
      <c r="AL14" s="996"/>
      <c r="AM14" s="996"/>
      <c r="AN14" s="996"/>
      <c r="AO14" s="996"/>
      <c r="AP14" s="996"/>
      <c r="AQ14" s="996"/>
      <c r="AR14" s="996"/>
      <c r="AS14" s="996"/>
      <c r="AT14" s="996"/>
      <c r="AU14" s="997"/>
      <c r="AV14" s="469"/>
    </row>
    <row r="15" spans="3:48" ht="19.5" customHeight="1">
      <c r="C15" s="989"/>
      <c r="D15" s="990"/>
      <c r="E15" s="990"/>
      <c r="F15" s="990"/>
      <c r="G15" s="990"/>
      <c r="H15" s="990"/>
      <c r="I15" s="990"/>
      <c r="J15" s="990"/>
      <c r="K15" s="990"/>
      <c r="L15" s="990"/>
      <c r="M15" s="990"/>
      <c r="N15" s="991"/>
      <c r="O15" s="998" t="s">
        <v>826</v>
      </c>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999"/>
      <c r="AU15" s="1000"/>
      <c r="AV15" s="469"/>
    </row>
    <row r="16" spans="3:48" ht="33.75" customHeight="1" thickBot="1">
      <c r="C16" s="992"/>
      <c r="D16" s="993"/>
      <c r="E16" s="993"/>
      <c r="F16" s="993"/>
      <c r="G16" s="993"/>
      <c r="H16" s="993"/>
      <c r="I16" s="993"/>
      <c r="J16" s="993"/>
      <c r="K16" s="993"/>
      <c r="L16" s="993"/>
      <c r="M16" s="993"/>
      <c r="N16" s="994"/>
      <c r="O16" s="1001" t="s">
        <v>824</v>
      </c>
      <c r="P16" s="1002"/>
      <c r="Q16" s="1002"/>
      <c r="R16" s="1002"/>
      <c r="S16" s="1002"/>
      <c r="T16" s="1002"/>
      <c r="U16" s="1002"/>
      <c r="V16" s="1002"/>
      <c r="W16" s="1002"/>
      <c r="X16" s="1002"/>
      <c r="Y16" s="1002"/>
      <c r="Z16" s="1002"/>
      <c r="AA16" s="1002"/>
      <c r="AB16" s="1002"/>
      <c r="AC16" s="1002"/>
      <c r="AD16" s="1002"/>
      <c r="AE16" s="1002"/>
      <c r="AF16" s="1002"/>
      <c r="AG16" s="1002"/>
      <c r="AH16" s="1002"/>
      <c r="AI16" s="1002"/>
      <c r="AJ16" s="1002"/>
      <c r="AK16" s="1002"/>
      <c r="AL16" s="1002"/>
      <c r="AM16" s="1002"/>
      <c r="AN16" s="1002"/>
      <c r="AO16" s="1002"/>
      <c r="AP16" s="1002"/>
      <c r="AQ16" s="1002"/>
      <c r="AR16" s="1002"/>
      <c r="AS16" s="1002"/>
      <c r="AT16" s="1002"/>
      <c r="AU16" s="1003"/>
      <c r="AV16" s="469"/>
    </row>
    <row r="17" spans="3:48" ht="13.5">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c r="AP17" s="469"/>
      <c r="AQ17" s="469"/>
      <c r="AR17" s="469"/>
      <c r="AS17" s="469"/>
      <c r="AT17" s="469"/>
      <c r="AU17" s="469"/>
      <c r="AV17" s="469"/>
    </row>
    <row r="18" spans="3:48" ht="42" customHeight="1">
      <c r="C18" s="982" t="s">
        <v>828</v>
      </c>
      <c r="D18" s="982"/>
      <c r="E18" s="982"/>
      <c r="F18" s="982"/>
      <c r="G18" s="982"/>
      <c r="H18" s="982"/>
      <c r="I18" s="982"/>
      <c r="J18" s="982"/>
      <c r="K18" s="982"/>
      <c r="L18" s="982"/>
      <c r="M18" s="982"/>
      <c r="N18" s="982"/>
      <c r="O18" s="982"/>
      <c r="P18" s="982"/>
      <c r="Q18" s="982"/>
      <c r="R18" s="982"/>
      <c r="S18" s="982"/>
      <c r="T18" s="982"/>
      <c r="U18" s="982"/>
      <c r="V18" s="982"/>
      <c r="W18" s="982"/>
      <c r="X18" s="982"/>
      <c r="Y18" s="982"/>
      <c r="Z18" s="982"/>
      <c r="AA18" s="982"/>
      <c r="AB18" s="982"/>
      <c r="AC18" s="982"/>
      <c r="AD18" s="982"/>
      <c r="AE18" s="982"/>
      <c r="AF18" s="982"/>
      <c r="AG18" s="982"/>
      <c r="AH18" s="982"/>
      <c r="AI18" s="982"/>
      <c r="AJ18" s="982"/>
      <c r="AK18" s="982"/>
      <c r="AL18" s="982"/>
      <c r="AM18" s="982"/>
      <c r="AN18" s="982"/>
      <c r="AO18" s="982"/>
      <c r="AP18" s="982"/>
      <c r="AQ18" s="982"/>
      <c r="AR18" s="982"/>
      <c r="AS18" s="982"/>
      <c r="AT18" s="982"/>
      <c r="AU18" s="982"/>
      <c r="AV18" s="470"/>
    </row>
    <row r="19" spans="2:48" ht="13.5">
      <c r="B19" s="471"/>
      <c r="C19" s="472"/>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row>
    <row r="20" spans="2:48" ht="46.5" customHeight="1">
      <c r="B20" s="473" t="s">
        <v>829</v>
      </c>
      <c r="C20" s="982" t="s">
        <v>830</v>
      </c>
      <c r="D20" s="982"/>
      <c r="E20" s="982"/>
      <c r="F20" s="982"/>
      <c r="G20" s="982"/>
      <c r="H20" s="982"/>
      <c r="I20" s="982"/>
      <c r="J20" s="982"/>
      <c r="K20" s="982"/>
      <c r="L20" s="982"/>
      <c r="M20" s="982"/>
      <c r="N20" s="982"/>
      <c r="O20" s="982"/>
      <c r="P20" s="982"/>
      <c r="Q20" s="982"/>
      <c r="R20" s="982"/>
      <c r="S20" s="982"/>
      <c r="T20" s="982"/>
      <c r="U20" s="982"/>
      <c r="V20" s="982"/>
      <c r="W20" s="982"/>
      <c r="X20" s="982"/>
      <c r="Y20" s="982"/>
      <c r="Z20" s="982"/>
      <c r="AA20" s="982"/>
      <c r="AB20" s="982"/>
      <c r="AC20" s="982"/>
      <c r="AD20" s="982"/>
      <c r="AE20" s="982"/>
      <c r="AF20" s="982"/>
      <c r="AG20" s="982"/>
      <c r="AH20" s="982"/>
      <c r="AI20" s="982"/>
      <c r="AJ20" s="982"/>
      <c r="AK20" s="982"/>
      <c r="AL20" s="982"/>
      <c r="AM20" s="982"/>
      <c r="AN20" s="982"/>
      <c r="AO20" s="982"/>
      <c r="AP20" s="982"/>
      <c r="AQ20" s="982"/>
      <c r="AR20" s="982"/>
      <c r="AS20" s="982"/>
      <c r="AT20" s="982"/>
      <c r="AU20" s="982"/>
      <c r="AV20" s="465"/>
    </row>
    <row r="21" spans="3:48" ht="13.5">
      <c r="C21" s="472"/>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row>
    <row r="22" spans="2:48" ht="31.5" customHeight="1">
      <c r="B22" s="468" t="s">
        <v>831</v>
      </c>
      <c r="C22" s="982" t="s">
        <v>832</v>
      </c>
      <c r="D22" s="982"/>
      <c r="E22" s="982"/>
      <c r="F22" s="982"/>
      <c r="G22" s="982"/>
      <c r="H22" s="982"/>
      <c r="I22" s="982"/>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2"/>
      <c r="AL22" s="982"/>
      <c r="AM22" s="982"/>
      <c r="AN22" s="982"/>
      <c r="AO22" s="982"/>
      <c r="AP22" s="982"/>
      <c r="AQ22" s="982"/>
      <c r="AR22" s="982"/>
      <c r="AS22" s="982"/>
      <c r="AT22" s="982"/>
      <c r="AU22" s="982"/>
      <c r="AV22" s="465"/>
    </row>
    <row r="23" spans="3:48" ht="42" customHeight="1">
      <c r="C23" s="982" t="s">
        <v>833</v>
      </c>
      <c r="D23" s="982"/>
      <c r="E23" s="982"/>
      <c r="F23" s="982"/>
      <c r="G23" s="982"/>
      <c r="H23" s="982"/>
      <c r="I23" s="982"/>
      <c r="J23" s="982"/>
      <c r="K23" s="982"/>
      <c r="L23" s="982"/>
      <c r="M23" s="982"/>
      <c r="N23" s="982"/>
      <c r="O23" s="982"/>
      <c r="P23" s="982"/>
      <c r="Q23" s="982"/>
      <c r="R23" s="982"/>
      <c r="S23" s="982"/>
      <c r="T23" s="982"/>
      <c r="U23" s="982"/>
      <c r="V23" s="982"/>
      <c r="W23" s="982"/>
      <c r="X23" s="982"/>
      <c r="Y23" s="982"/>
      <c r="Z23" s="982"/>
      <c r="AA23" s="982"/>
      <c r="AB23" s="982"/>
      <c r="AC23" s="982"/>
      <c r="AD23" s="982"/>
      <c r="AE23" s="982"/>
      <c r="AF23" s="982"/>
      <c r="AG23" s="982"/>
      <c r="AH23" s="982"/>
      <c r="AI23" s="982"/>
      <c r="AJ23" s="982"/>
      <c r="AK23" s="982"/>
      <c r="AL23" s="982"/>
      <c r="AM23" s="982"/>
      <c r="AN23" s="982"/>
      <c r="AO23" s="982"/>
      <c r="AP23" s="982"/>
      <c r="AQ23" s="982"/>
      <c r="AR23" s="982"/>
      <c r="AS23" s="982"/>
      <c r="AT23" s="982"/>
      <c r="AU23" s="982"/>
      <c r="AV23" s="465"/>
    </row>
    <row r="24" spans="3:48" ht="13.5">
      <c r="C24" s="985" t="s">
        <v>834</v>
      </c>
      <c r="D24" s="985"/>
      <c r="E24" s="985"/>
      <c r="F24" s="985"/>
      <c r="G24" s="985"/>
      <c r="H24" s="985"/>
      <c r="I24" s="985"/>
      <c r="J24" s="985"/>
      <c r="K24" s="985"/>
      <c r="L24" s="985"/>
      <c r="M24" s="985"/>
      <c r="N24" s="985"/>
      <c r="O24" s="985"/>
      <c r="P24" s="985"/>
      <c r="Q24" s="985"/>
      <c r="R24" s="985"/>
      <c r="S24" s="985"/>
      <c r="T24" s="985"/>
      <c r="U24" s="985"/>
      <c r="V24" s="985"/>
      <c r="W24" s="985"/>
      <c r="X24" s="985"/>
      <c r="Y24" s="985"/>
      <c r="Z24" s="985"/>
      <c r="AA24" s="985"/>
      <c r="AB24" s="985"/>
      <c r="AC24" s="985"/>
      <c r="AD24" s="985"/>
      <c r="AE24" s="985"/>
      <c r="AF24" s="985"/>
      <c r="AG24" s="985"/>
      <c r="AH24" s="985"/>
      <c r="AI24" s="985"/>
      <c r="AJ24" s="985"/>
      <c r="AK24" s="985"/>
      <c r="AL24" s="985"/>
      <c r="AM24" s="985"/>
      <c r="AN24" s="985"/>
      <c r="AO24" s="985"/>
      <c r="AP24" s="985"/>
      <c r="AQ24" s="985"/>
      <c r="AR24" s="985"/>
      <c r="AS24" s="985"/>
      <c r="AT24" s="985"/>
      <c r="AU24" s="985"/>
      <c r="AV24" s="985"/>
    </row>
    <row r="25" spans="2:48" ht="29.25" customHeight="1">
      <c r="B25" s="468" t="s">
        <v>835</v>
      </c>
      <c r="C25" s="982" t="s">
        <v>836</v>
      </c>
      <c r="D25" s="982"/>
      <c r="E25" s="982"/>
      <c r="F25" s="982"/>
      <c r="G25" s="982"/>
      <c r="H25" s="982"/>
      <c r="I25" s="982"/>
      <c r="J25" s="982"/>
      <c r="K25" s="982"/>
      <c r="L25" s="982"/>
      <c r="M25" s="982"/>
      <c r="N25" s="982"/>
      <c r="O25" s="982"/>
      <c r="P25" s="982"/>
      <c r="Q25" s="982"/>
      <c r="R25" s="982"/>
      <c r="S25" s="982"/>
      <c r="T25" s="982"/>
      <c r="U25" s="982"/>
      <c r="V25" s="982"/>
      <c r="W25" s="982"/>
      <c r="X25" s="982"/>
      <c r="Y25" s="982"/>
      <c r="Z25" s="982"/>
      <c r="AA25" s="982"/>
      <c r="AB25" s="982"/>
      <c r="AC25" s="982"/>
      <c r="AD25" s="982"/>
      <c r="AE25" s="982"/>
      <c r="AF25" s="982"/>
      <c r="AG25" s="982"/>
      <c r="AH25" s="982"/>
      <c r="AI25" s="982"/>
      <c r="AJ25" s="982"/>
      <c r="AK25" s="982"/>
      <c r="AL25" s="982"/>
      <c r="AM25" s="982"/>
      <c r="AN25" s="982"/>
      <c r="AO25" s="982"/>
      <c r="AP25" s="982"/>
      <c r="AQ25" s="982"/>
      <c r="AR25" s="982"/>
      <c r="AS25" s="982"/>
      <c r="AT25" s="982"/>
      <c r="AU25" s="982"/>
      <c r="AV25" s="465"/>
    </row>
    <row r="26" spans="3:48" ht="29.25" customHeight="1">
      <c r="C26" s="982" t="s">
        <v>837</v>
      </c>
      <c r="D26" s="982"/>
      <c r="E26" s="982"/>
      <c r="F26" s="982"/>
      <c r="G26" s="982"/>
      <c r="H26" s="982"/>
      <c r="I26" s="982"/>
      <c r="J26" s="982"/>
      <c r="K26" s="982"/>
      <c r="L26" s="982"/>
      <c r="M26" s="982"/>
      <c r="N26" s="982"/>
      <c r="O26" s="982"/>
      <c r="P26" s="982"/>
      <c r="Q26" s="982"/>
      <c r="R26" s="982"/>
      <c r="S26" s="982"/>
      <c r="T26" s="982"/>
      <c r="U26" s="982"/>
      <c r="V26" s="982"/>
      <c r="W26" s="982"/>
      <c r="X26" s="982"/>
      <c r="Y26" s="982"/>
      <c r="Z26" s="982"/>
      <c r="AA26" s="982"/>
      <c r="AB26" s="982"/>
      <c r="AC26" s="982"/>
      <c r="AD26" s="982"/>
      <c r="AE26" s="982"/>
      <c r="AF26" s="982"/>
      <c r="AG26" s="982"/>
      <c r="AH26" s="982"/>
      <c r="AI26" s="982"/>
      <c r="AJ26" s="982"/>
      <c r="AK26" s="982"/>
      <c r="AL26" s="982"/>
      <c r="AM26" s="982"/>
      <c r="AN26" s="982"/>
      <c r="AO26" s="982"/>
      <c r="AP26" s="982"/>
      <c r="AQ26" s="982"/>
      <c r="AR26" s="982"/>
      <c r="AS26" s="982"/>
      <c r="AT26" s="982"/>
      <c r="AU26" s="982"/>
      <c r="AV26" s="465"/>
    </row>
    <row r="27" ht="13.5">
      <c r="C27" s="474"/>
    </row>
    <row r="28" spans="3:48" ht="13.5">
      <c r="C28" s="985" t="s">
        <v>838</v>
      </c>
      <c r="D28" s="985"/>
      <c r="E28" s="985"/>
      <c r="F28" s="985"/>
      <c r="G28" s="985"/>
      <c r="H28" s="985"/>
      <c r="I28" s="985"/>
      <c r="J28" s="985"/>
      <c r="K28" s="985"/>
      <c r="L28" s="985"/>
      <c r="M28" s="985"/>
      <c r="N28" s="985"/>
      <c r="O28" s="985"/>
      <c r="P28" s="985"/>
      <c r="Q28" s="985"/>
      <c r="R28" s="985"/>
      <c r="S28" s="985"/>
      <c r="T28" s="985"/>
      <c r="U28" s="985"/>
      <c r="V28" s="985"/>
      <c r="W28" s="985"/>
      <c r="X28" s="985"/>
      <c r="Y28" s="985"/>
      <c r="Z28" s="985"/>
      <c r="AA28" s="985"/>
      <c r="AB28" s="985"/>
      <c r="AC28" s="985"/>
      <c r="AD28" s="985"/>
      <c r="AE28" s="985"/>
      <c r="AF28" s="985"/>
      <c r="AG28" s="985"/>
      <c r="AH28" s="985"/>
      <c r="AI28" s="985"/>
      <c r="AJ28" s="985"/>
      <c r="AK28" s="985"/>
      <c r="AL28" s="985"/>
      <c r="AM28" s="985"/>
      <c r="AN28" s="985"/>
      <c r="AO28" s="985"/>
      <c r="AP28" s="985"/>
      <c r="AQ28" s="985"/>
      <c r="AR28" s="985"/>
      <c r="AS28" s="985"/>
      <c r="AT28" s="985"/>
      <c r="AU28" s="985"/>
      <c r="AV28" s="985"/>
    </row>
    <row r="29" ht="13.5">
      <c r="C29" s="474" t="s">
        <v>839</v>
      </c>
    </row>
    <row r="30" spans="3:48" ht="13.5">
      <c r="C30" s="475"/>
      <c r="D30" s="476"/>
      <c r="E30" s="476"/>
      <c r="F30" s="477" t="s">
        <v>840</v>
      </c>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row>
    <row r="31" spans="4:48" ht="28.5" customHeight="1">
      <c r="D31" s="478"/>
      <c r="E31" s="478"/>
      <c r="F31" s="478"/>
      <c r="G31" s="982" t="s">
        <v>841</v>
      </c>
      <c r="H31" s="982"/>
      <c r="I31" s="982"/>
      <c r="J31" s="982"/>
      <c r="K31" s="982"/>
      <c r="L31" s="982"/>
      <c r="M31" s="982"/>
      <c r="N31" s="982"/>
      <c r="O31" s="982"/>
      <c r="P31" s="982"/>
      <c r="Q31" s="982"/>
      <c r="R31" s="982"/>
      <c r="S31" s="982"/>
      <c r="T31" s="982"/>
      <c r="U31" s="982"/>
      <c r="V31" s="982"/>
      <c r="W31" s="982"/>
      <c r="X31" s="982"/>
      <c r="Y31" s="982"/>
      <c r="Z31" s="982"/>
      <c r="AA31" s="982"/>
      <c r="AB31" s="982"/>
      <c r="AC31" s="982"/>
      <c r="AD31" s="982"/>
      <c r="AE31" s="982"/>
      <c r="AF31" s="982"/>
      <c r="AG31" s="982"/>
      <c r="AH31" s="982"/>
      <c r="AI31" s="982"/>
      <c r="AJ31" s="982"/>
      <c r="AK31" s="982"/>
      <c r="AL31" s="982"/>
      <c r="AM31" s="982"/>
      <c r="AN31" s="982"/>
      <c r="AO31" s="982"/>
      <c r="AP31" s="982"/>
      <c r="AQ31" s="982"/>
      <c r="AR31" s="982"/>
      <c r="AS31" s="982"/>
      <c r="AT31" s="982"/>
      <c r="AU31" s="982"/>
      <c r="AV31" s="478"/>
    </row>
    <row r="32" spans="3:48" ht="13.5">
      <c r="C32" s="476" t="s">
        <v>839</v>
      </c>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row>
    <row r="33" spans="4:48" ht="13.5">
      <c r="D33" s="479"/>
      <c r="E33" s="479"/>
      <c r="F33" s="479" t="s">
        <v>842</v>
      </c>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row>
    <row r="34" spans="4:48" ht="13.5">
      <c r="D34" s="476"/>
      <c r="E34" s="476"/>
      <c r="F34" s="476"/>
      <c r="G34" s="476" t="s">
        <v>843</v>
      </c>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row>
    <row r="35" spans="3:48" ht="13.5">
      <c r="C35" s="476" t="s">
        <v>844</v>
      </c>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row>
    <row r="36" ht="13.5">
      <c r="C36" s="474" t="s">
        <v>845</v>
      </c>
    </row>
    <row r="37" spans="4:48" ht="33.75" customHeight="1">
      <c r="D37" s="476"/>
      <c r="E37" s="476"/>
      <c r="F37" s="984" t="s">
        <v>846</v>
      </c>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4"/>
      <c r="AH37" s="984"/>
      <c r="AI37" s="984"/>
      <c r="AJ37" s="984"/>
      <c r="AK37" s="984"/>
      <c r="AL37" s="984"/>
      <c r="AM37" s="984"/>
      <c r="AN37" s="984"/>
      <c r="AO37" s="984"/>
      <c r="AP37" s="984"/>
      <c r="AQ37" s="984"/>
      <c r="AR37" s="984"/>
      <c r="AS37" s="984"/>
      <c r="AT37" s="984"/>
      <c r="AU37" s="984"/>
      <c r="AV37" s="476"/>
    </row>
    <row r="38" ht="13.5">
      <c r="C38" s="480"/>
    </row>
    <row r="39" spans="4:48" ht="13.5">
      <c r="D39" s="476"/>
      <c r="E39" s="476"/>
      <c r="F39" s="985" t="s">
        <v>847</v>
      </c>
      <c r="G39" s="985"/>
      <c r="H39" s="985"/>
      <c r="I39" s="985"/>
      <c r="J39" s="985"/>
      <c r="K39" s="985"/>
      <c r="L39" s="985"/>
      <c r="M39" s="985"/>
      <c r="N39" s="985"/>
      <c r="O39" s="985"/>
      <c r="P39" s="985"/>
      <c r="Q39" s="985"/>
      <c r="R39" s="985"/>
      <c r="S39" s="985"/>
      <c r="T39" s="985"/>
      <c r="U39" s="985"/>
      <c r="V39" s="985"/>
      <c r="W39" s="985"/>
      <c r="X39" s="985"/>
      <c r="Y39" s="985"/>
      <c r="Z39" s="985"/>
      <c r="AA39" s="985"/>
      <c r="AB39" s="985"/>
      <c r="AC39" s="985"/>
      <c r="AD39" s="985"/>
      <c r="AE39" s="985"/>
      <c r="AF39" s="985"/>
      <c r="AG39" s="985"/>
      <c r="AH39" s="985"/>
      <c r="AI39" s="985"/>
      <c r="AJ39" s="985"/>
      <c r="AK39" s="985"/>
      <c r="AL39" s="985"/>
      <c r="AM39" s="985"/>
      <c r="AN39" s="985"/>
      <c r="AO39" s="985"/>
      <c r="AP39" s="985"/>
      <c r="AQ39" s="985"/>
      <c r="AR39" s="985"/>
      <c r="AS39" s="985"/>
      <c r="AT39" s="985"/>
      <c r="AU39" s="985"/>
      <c r="AV39" s="476"/>
    </row>
    <row r="40" spans="3:48" ht="13.5">
      <c r="C40" s="476" t="s">
        <v>848</v>
      </c>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row>
    <row r="41" spans="2:48" ht="40.5" customHeight="1">
      <c r="B41" s="468" t="s">
        <v>849</v>
      </c>
      <c r="C41" s="982" t="s">
        <v>850</v>
      </c>
      <c r="D41" s="982"/>
      <c r="E41" s="982"/>
      <c r="F41" s="982"/>
      <c r="G41" s="982"/>
      <c r="H41" s="982"/>
      <c r="I41" s="982"/>
      <c r="J41" s="982"/>
      <c r="K41" s="982"/>
      <c r="L41" s="982"/>
      <c r="M41" s="982"/>
      <c r="N41" s="982"/>
      <c r="O41" s="982"/>
      <c r="P41" s="982"/>
      <c r="Q41" s="982"/>
      <c r="R41" s="982"/>
      <c r="S41" s="982"/>
      <c r="T41" s="982"/>
      <c r="U41" s="982"/>
      <c r="V41" s="982"/>
      <c r="W41" s="982"/>
      <c r="X41" s="982"/>
      <c r="Y41" s="982"/>
      <c r="Z41" s="982"/>
      <c r="AA41" s="982"/>
      <c r="AB41" s="982"/>
      <c r="AC41" s="982"/>
      <c r="AD41" s="982"/>
      <c r="AE41" s="982"/>
      <c r="AF41" s="982"/>
      <c r="AG41" s="982"/>
      <c r="AH41" s="982"/>
      <c r="AI41" s="982"/>
      <c r="AJ41" s="982"/>
      <c r="AK41" s="982"/>
      <c r="AL41" s="982"/>
      <c r="AM41" s="982"/>
      <c r="AN41" s="982"/>
      <c r="AO41" s="982"/>
      <c r="AP41" s="982"/>
      <c r="AQ41" s="982"/>
      <c r="AR41" s="982"/>
      <c r="AS41" s="982"/>
      <c r="AT41" s="982"/>
      <c r="AU41" s="982"/>
      <c r="AV41" s="481"/>
    </row>
    <row r="42" ht="13.5">
      <c r="C42" s="480"/>
    </row>
    <row r="43" spans="2:48" ht="32.25" customHeight="1">
      <c r="B43" s="468" t="s">
        <v>851</v>
      </c>
      <c r="C43" s="982" t="s">
        <v>852</v>
      </c>
      <c r="D43" s="982"/>
      <c r="E43" s="982"/>
      <c r="F43" s="982"/>
      <c r="G43" s="982"/>
      <c r="H43" s="982"/>
      <c r="I43" s="982"/>
      <c r="J43" s="982"/>
      <c r="K43" s="982"/>
      <c r="L43" s="982"/>
      <c r="M43" s="982"/>
      <c r="N43" s="982"/>
      <c r="O43" s="982"/>
      <c r="P43" s="982"/>
      <c r="Q43" s="982"/>
      <c r="R43" s="982"/>
      <c r="S43" s="982"/>
      <c r="T43" s="982"/>
      <c r="U43" s="982"/>
      <c r="V43" s="982"/>
      <c r="W43" s="982"/>
      <c r="X43" s="982"/>
      <c r="Y43" s="982"/>
      <c r="Z43" s="982"/>
      <c r="AA43" s="982"/>
      <c r="AB43" s="982"/>
      <c r="AC43" s="982"/>
      <c r="AD43" s="982"/>
      <c r="AE43" s="982"/>
      <c r="AF43" s="982"/>
      <c r="AG43" s="982"/>
      <c r="AH43" s="982"/>
      <c r="AI43" s="982"/>
      <c r="AJ43" s="982"/>
      <c r="AK43" s="982"/>
      <c r="AL43" s="982"/>
      <c r="AM43" s="982"/>
      <c r="AN43" s="982"/>
      <c r="AO43" s="982"/>
      <c r="AP43" s="982"/>
      <c r="AQ43" s="982"/>
      <c r="AR43" s="982"/>
      <c r="AS43" s="982"/>
      <c r="AT43" s="982"/>
      <c r="AU43" s="982"/>
      <c r="AV43" s="481"/>
    </row>
    <row r="44" spans="3:48" ht="13.5">
      <c r="C44" s="983"/>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row>
  </sheetData>
  <sheetProtection password="CACF" sheet="1" objects="1" scenarios="1" selectLockedCells="1" selectUnlockedCells="1"/>
  <mergeCells count="30">
    <mergeCell ref="C7:AV7"/>
    <mergeCell ref="C8:AU8"/>
    <mergeCell ref="C9:AV9"/>
    <mergeCell ref="C2:AU2"/>
    <mergeCell ref="C4:AU4"/>
    <mergeCell ref="C5:AV5"/>
    <mergeCell ref="C6:AU6"/>
    <mergeCell ref="C14:N16"/>
    <mergeCell ref="O14:AU14"/>
    <mergeCell ref="O15:AU15"/>
    <mergeCell ref="O16:AU16"/>
    <mergeCell ref="C10:N13"/>
    <mergeCell ref="O10:AU10"/>
    <mergeCell ref="O11:AU11"/>
    <mergeCell ref="O12:AU12"/>
    <mergeCell ref="O13:AU13"/>
    <mergeCell ref="C24:AV24"/>
    <mergeCell ref="C25:AU25"/>
    <mergeCell ref="C26:AU26"/>
    <mergeCell ref="C28:AV28"/>
    <mergeCell ref="C18:AU18"/>
    <mergeCell ref="C20:AU20"/>
    <mergeCell ref="C22:AU22"/>
    <mergeCell ref="C23:AU23"/>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Header>&amp;RFAX:0120-435-230</oddHeader>
    <oddFooter>&amp;LA15914711114&amp;C&amp;P/&amp;N</oddFooter>
  </headerFooter>
</worksheet>
</file>

<file path=xl/worksheets/sheet8.xml><?xml version="1.0" encoding="utf-8"?>
<worksheet xmlns="http://schemas.openxmlformats.org/spreadsheetml/2006/main" xmlns:r="http://schemas.openxmlformats.org/officeDocument/2006/relationships">
  <sheetPr codeName="Sheet1">
    <pageSetUpPr fitToPage="1"/>
  </sheetPr>
  <dimension ref="A1:N157"/>
  <sheetViews>
    <sheetView showGridLines="0" zoomScalePageLayoutView="0" workbookViewId="0" topLeftCell="A1">
      <selection activeCell="K126" sqref="K126"/>
    </sheetView>
  </sheetViews>
  <sheetFormatPr defaultColWidth="9.00390625" defaultRowHeight="13.5"/>
  <cols>
    <col min="1" max="1" width="3.625" style="183" customWidth="1"/>
    <col min="2" max="2" width="2.875" style="184" customWidth="1"/>
    <col min="3" max="3" width="10.375" style="183" customWidth="1"/>
    <col min="4" max="4" width="39.50390625" style="183" customWidth="1"/>
    <col min="5" max="5" width="1.875" style="183" customWidth="1"/>
    <col min="6" max="6" width="19.50390625" style="225" customWidth="1"/>
    <col min="7" max="7" width="17.75390625" style="193" customWidth="1"/>
    <col min="8" max="8" width="11.75390625" style="190" customWidth="1"/>
    <col min="9" max="9" width="12.125" style="183" customWidth="1"/>
    <col min="10" max="10" width="5.375" style="183" customWidth="1"/>
    <col min="11" max="11" width="18.75390625" style="183" customWidth="1"/>
    <col min="12" max="12" width="1.12109375" style="195" customWidth="1"/>
    <col min="13" max="13" width="13.00390625" style="183" customWidth="1"/>
    <col min="14" max="16384" width="9.00390625" style="241" customWidth="1"/>
  </cols>
  <sheetData>
    <row r="1" spans="1:14" ht="11.25">
      <c r="A1" s="183" t="s">
        <v>510</v>
      </c>
      <c r="B1" s="184" t="s">
        <v>168</v>
      </c>
      <c r="C1" s="185" t="s">
        <v>169</v>
      </c>
      <c r="D1" s="186" t="s">
        <v>170</v>
      </c>
      <c r="E1" s="185" t="s">
        <v>171</v>
      </c>
      <c r="F1" s="187" t="s">
        <v>172</v>
      </c>
      <c r="G1" s="188" t="s">
        <v>173</v>
      </c>
      <c r="H1" s="189" t="s">
        <v>173</v>
      </c>
      <c r="I1" s="190" t="s">
        <v>219</v>
      </c>
      <c r="J1" s="191" t="s">
        <v>511</v>
      </c>
      <c r="K1" s="190" t="s">
        <v>512</v>
      </c>
      <c r="M1" s="382" t="s">
        <v>720</v>
      </c>
      <c r="N1" s="383">
        <v>40627</v>
      </c>
    </row>
    <row r="2" spans="1:8" ht="11.25">
      <c r="A2" s="183">
        <v>0</v>
      </c>
      <c r="B2" s="184" t="s">
        <v>174</v>
      </c>
      <c r="C2" s="185"/>
      <c r="D2" s="186"/>
      <c r="E2" s="185"/>
      <c r="F2" s="428" t="s">
        <v>743</v>
      </c>
      <c r="G2" s="188"/>
      <c r="H2" s="192"/>
    </row>
    <row r="3" spans="1:9" ht="11.25">
      <c r="A3" s="183">
        <v>3</v>
      </c>
      <c r="B3" s="184" t="s">
        <v>156</v>
      </c>
      <c r="C3" s="183" t="s">
        <v>220</v>
      </c>
      <c r="D3" s="183" t="s">
        <v>221</v>
      </c>
      <c r="F3" s="220">
        <f>IF(ISBLANK('お客様情報'!AF8),"",'お客様情報'!AF8)</f>
      </c>
      <c r="G3" s="196" t="s">
        <v>591</v>
      </c>
      <c r="I3" s="183" t="s">
        <v>513</v>
      </c>
    </row>
    <row r="4" spans="1:13" ht="11.25">
      <c r="A4" s="198">
        <f>ROW()</f>
        <v>4</v>
      </c>
      <c r="B4" s="199" t="s">
        <v>156</v>
      </c>
      <c r="C4" s="198" t="s">
        <v>222</v>
      </c>
      <c r="D4" s="198" t="s">
        <v>223</v>
      </c>
      <c r="E4" s="198"/>
      <c r="F4" s="222"/>
      <c r="G4" s="230"/>
      <c r="H4" s="200"/>
      <c r="I4" s="198" t="s">
        <v>514</v>
      </c>
      <c r="J4" s="198"/>
      <c r="K4" s="198"/>
      <c r="L4" s="202"/>
      <c r="M4" s="198"/>
    </row>
    <row r="5" spans="1:9" ht="11.25">
      <c r="A5" s="183">
        <f>ROW()</f>
        <v>5</v>
      </c>
      <c r="B5" s="184" t="s">
        <v>156</v>
      </c>
      <c r="C5" s="183" t="s">
        <v>224</v>
      </c>
      <c r="D5" s="183" t="s">
        <v>225</v>
      </c>
      <c r="F5" s="220">
        <f>IF(ISBLANK('お客様情報'!AF8),"",'お客様情報'!AF8)</f>
      </c>
      <c r="G5" s="196" t="s">
        <v>591</v>
      </c>
      <c r="I5" s="183" t="s">
        <v>513</v>
      </c>
    </row>
    <row r="6" spans="1:9" ht="11.25">
      <c r="A6" s="183">
        <f>ROW()</f>
        <v>6</v>
      </c>
      <c r="B6" s="184" t="s">
        <v>156</v>
      </c>
      <c r="C6" s="183" t="s">
        <v>226</v>
      </c>
      <c r="D6" s="183" t="s">
        <v>227</v>
      </c>
      <c r="F6" s="221">
        <f>IF(ISBLANK('お客様情報'!N46),"",'お客様情報'!N46)</f>
      </c>
      <c r="G6" s="197" t="s">
        <v>719</v>
      </c>
      <c r="I6" s="183" t="s">
        <v>514</v>
      </c>
    </row>
    <row r="7" spans="1:9" ht="11.25">
      <c r="A7" s="183">
        <f>ROW()</f>
        <v>7</v>
      </c>
      <c r="B7" s="184" t="s">
        <v>156</v>
      </c>
      <c r="C7" s="183" t="s">
        <v>228</v>
      </c>
      <c r="D7" s="183" t="s">
        <v>229</v>
      </c>
      <c r="F7" s="221">
        <f>IF(ISBLANK('お客様情報2'!J13),"",'お客様情報2'!J13)</f>
      </c>
      <c r="G7" s="193" t="s">
        <v>592</v>
      </c>
      <c r="I7" s="183" t="s">
        <v>514</v>
      </c>
    </row>
    <row r="8" spans="1:10" ht="11.25">
      <c r="A8" s="183">
        <f>ROW()</f>
        <v>8</v>
      </c>
      <c r="B8" s="194" t="s">
        <v>156</v>
      </c>
      <c r="C8" s="183" t="s">
        <v>230</v>
      </c>
      <c r="D8" s="183" t="s">
        <v>231</v>
      </c>
      <c r="F8" s="221">
        <f>IF(ISBLANK('付加ｻｰﾋﾞｽ情報'!M43),"",VLOOKUP('付加ｻｰﾋﾞｽ情報'!M43,_3022,2,FALSE))</f>
      </c>
      <c r="G8" s="193" t="s">
        <v>659</v>
      </c>
      <c r="I8" s="183" t="s">
        <v>515</v>
      </c>
      <c r="J8" s="183">
        <v>3022</v>
      </c>
    </row>
    <row r="9" spans="1:9" ht="11.25">
      <c r="A9" s="183">
        <f>ROW()</f>
        <v>9</v>
      </c>
      <c r="B9" s="184" t="s">
        <v>156</v>
      </c>
      <c r="C9" s="183" t="s">
        <v>232</v>
      </c>
      <c r="D9" s="183" t="s">
        <v>233</v>
      </c>
      <c r="F9" s="223" t="str">
        <f>IF(ISBLANK('付加ｻｰﾋﾞｽ情報'!J42),"",'付加ｻｰﾋﾞｽ情報'!J42)</f>
        <v>04260600</v>
      </c>
      <c r="G9" s="197" t="s">
        <v>660</v>
      </c>
      <c r="I9" s="183" t="s">
        <v>514</v>
      </c>
    </row>
    <row r="10" spans="1:9" ht="11.25">
      <c r="A10" s="183">
        <f>ROW()</f>
        <v>10</v>
      </c>
      <c r="B10" s="184" t="s">
        <v>130</v>
      </c>
      <c r="C10" s="183" t="s">
        <v>234</v>
      </c>
      <c r="D10" s="183" t="s">
        <v>235</v>
      </c>
      <c r="F10" s="223">
        <f>SUBSTITUTE(SUBSTITUTE(ASC('お客様情報'!AJ3),"　","")," ","")</f>
      </c>
      <c r="G10" s="193" t="s">
        <v>593</v>
      </c>
      <c r="I10" s="183" t="s">
        <v>514</v>
      </c>
    </row>
    <row r="11" spans="1:9" ht="11.25">
      <c r="A11" s="183">
        <f>ROW()</f>
        <v>11</v>
      </c>
      <c r="B11" s="191" t="s">
        <v>130</v>
      </c>
      <c r="C11" s="190" t="s">
        <v>236</v>
      </c>
      <c r="D11" s="183" t="s">
        <v>237</v>
      </c>
      <c r="F11" s="223">
        <f>SUBSTITUTE(SUBSTITUTE(ASC('お客様情報'!AJ4),"　","")," ","")</f>
      </c>
      <c r="G11" s="193" t="s">
        <v>744</v>
      </c>
      <c r="I11" s="183" t="s">
        <v>514</v>
      </c>
    </row>
    <row r="12" spans="1:9" ht="11.25">
      <c r="A12" s="183">
        <f>ROW()</f>
        <v>12</v>
      </c>
      <c r="B12" s="184" t="s">
        <v>130</v>
      </c>
      <c r="C12" s="183" t="s">
        <v>238</v>
      </c>
      <c r="D12" s="183" t="s">
        <v>239</v>
      </c>
      <c r="F12" s="223">
        <f>SUBSTITUTE(SUBSTITUTE(ASC('お客様情報'!AJ5),"　","")," ","")</f>
      </c>
      <c r="G12" s="193" t="s">
        <v>745</v>
      </c>
      <c r="I12" s="183" t="s">
        <v>514</v>
      </c>
    </row>
    <row r="13" spans="1:13" ht="11.25">
      <c r="A13" s="241">
        <f>ROW()</f>
        <v>13</v>
      </c>
      <c r="B13" s="194" t="s">
        <v>130</v>
      </c>
      <c r="C13" s="241" t="s">
        <v>240</v>
      </c>
      <c r="D13" s="241" t="s">
        <v>241</v>
      </c>
      <c r="E13" s="241"/>
      <c r="F13" s="379">
        <f>IF(ISBLANK('お客様情報'!J8),"",'お客様情報'!J8)</f>
      </c>
      <c r="G13" s="380" t="s">
        <v>746</v>
      </c>
      <c r="H13" s="240"/>
      <c r="I13" s="241" t="s">
        <v>513</v>
      </c>
      <c r="J13" s="241"/>
      <c r="K13" s="241" t="s">
        <v>518</v>
      </c>
      <c r="L13" s="325"/>
      <c r="M13" s="241"/>
    </row>
    <row r="14" spans="1:13" ht="11.25">
      <c r="A14" s="198">
        <f>ROW()</f>
        <v>14</v>
      </c>
      <c r="B14" s="199" t="s">
        <v>130</v>
      </c>
      <c r="C14" s="198" t="s">
        <v>242</v>
      </c>
      <c r="D14" s="198" t="s">
        <v>243</v>
      </c>
      <c r="E14" s="198"/>
      <c r="F14" s="222"/>
      <c r="G14" s="203"/>
      <c r="H14" s="200"/>
      <c r="I14" s="198" t="s">
        <v>516</v>
      </c>
      <c r="J14" s="198"/>
      <c r="K14" s="198" t="s">
        <v>518</v>
      </c>
      <c r="L14" s="202"/>
      <c r="M14" s="198"/>
    </row>
    <row r="15" spans="1:13" ht="11.25">
      <c r="A15" s="198">
        <f>ROW()</f>
        <v>15</v>
      </c>
      <c r="B15" s="199" t="s">
        <v>130</v>
      </c>
      <c r="C15" s="198" t="s">
        <v>244</v>
      </c>
      <c r="D15" s="198" t="s">
        <v>245</v>
      </c>
      <c r="E15" s="198"/>
      <c r="F15" s="222"/>
      <c r="G15" s="201"/>
      <c r="H15" s="200"/>
      <c r="I15" s="198" t="s">
        <v>516</v>
      </c>
      <c r="J15" s="198"/>
      <c r="K15" s="198" t="s">
        <v>519</v>
      </c>
      <c r="L15" s="202"/>
      <c r="M15" s="198"/>
    </row>
    <row r="16" spans="1:9" ht="11.25">
      <c r="A16" s="183">
        <f>ROW()</f>
        <v>16</v>
      </c>
      <c r="B16" s="184">
        <v>13</v>
      </c>
      <c r="C16" s="183" t="s">
        <v>246</v>
      </c>
      <c r="D16" s="183" t="s">
        <v>247</v>
      </c>
      <c r="F16" s="223">
        <f>IF(ISBLANK('お客様情報'!Y18),"",CONCATENATE("N",'お客様情報'!Y18))</f>
      </c>
      <c r="G16" s="229" t="s">
        <v>632</v>
      </c>
      <c r="I16" s="183" t="s">
        <v>514</v>
      </c>
    </row>
    <row r="17" spans="1:13" ht="11.25">
      <c r="A17" s="241">
        <f>ROW()</f>
        <v>17</v>
      </c>
      <c r="B17" s="194" t="s">
        <v>130</v>
      </c>
      <c r="C17" s="241" t="s">
        <v>248</v>
      </c>
      <c r="D17" s="241" t="s">
        <v>249</v>
      </c>
      <c r="E17" s="241"/>
      <c r="F17" s="379">
        <f>IF(ISBLANK('お客様情報'!R21),"",'お客様情報'!R21)</f>
      </c>
      <c r="G17" s="381" t="s">
        <v>637</v>
      </c>
      <c r="H17" s="240"/>
      <c r="I17" s="241" t="s">
        <v>636</v>
      </c>
      <c r="J17" s="241"/>
      <c r="K17" s="241"/>
      <c r="L17" s="325"/>
      <c r="M17" s="241"/>
    </row>
    <row r="18" spans="1:13" ht="11.25">
      <c r="A18" s="198">
        <f>ROW()</f>
        <v>18</v>
      </c>
      <c r="B18" s="199" t="s">
        <v>130</v>
      </c>
      <c r="C18" s="198" t="s">
        <v>250</v>
      </c>
      <c r="D18" s="198" t="s">
        <v>251</v>
      </c>
      <c r="E18" s="198"/>
      <c r="F18" s="222"/>
      <c r="G18" s="201"/>
      <c r="H18" s="200"/>
      <c r="I18" s="198" t="s">
        <v>516</v>
      </c>
      <c r="J18" s="198"/>
      <c r="K18" s="198" t="s">
        <v>519</v>
      </c>
      <c r="L18" s="202"/>
      <c r="M18" s="198"/>
    </row>
    <row r="19" spans="1:9" ht="11.25">
      <c r="A19" s="183">
        <f>ROW()</f>
        <v>19</v>
      </c>
      <c r="B19" s="184">
        <v>13</v>
      </c>
      <c r="C19" s="183" t="s">
        <v>252</v>
      </c>
      <c r="D19" s="183" t="s">
        <v>253</v>
      </c>
      <c r="F19" s="221" t="str">
        <f>IF(G19=TRUE,"TRUE","FALSE")</f>
        <v>FALSE</v>
      </c>
      <c r="G19" s="193" t="b">
        <f>'お客様情報'!AU27</f>
        <v>0</v>
      </c>
      <c r="I19" s="183" t="s">
        <v>516</v>
      </c>
    </row>
    <row r="20" spans="1:9" ht="11.25">
      <c r="A20" s="183">
        <f>ROW()</f>
        <v>20</v>
      </c>
      <c r="B20" s="184">
        <v>13</v>
      </c>
      <c r="C20" s="183" t="s">
        <v>254</v>
      </c>
      <c r="D20" s="183" t="s">
        <v>255</v>
      </c>
      <c r="F20" s="221" t="str">
        <f>IF(G20=TRUE,"TRUE","FALSE")</f>
        <v>FALSE</v>
      </c>
      <c r="G20" s="193" t="b">
        <f>'お客様情報'!AU28</f>
        <v>0</v>
      </c>
      <c r="I20" s="183" t="s">
        <v>516</v>
      </c>
    </row>
    <row r="21" spans="1:13" ht="11.25">
      <c r="A21" s="198">
        <f>ROW()</f>
        <v>21</v>
      </c>
      <c r="B21" s="199" t="s">
        <v>130</v>
      </c>
      <c r="C21" s="198" t="s">
        <v>256</v>
      </c>
      <c r="D21" s="198" t="s">
        <v>257</v>
      </c>
      <c r="E21" s="198"/>
      <c r="F21" s="222"/>
      <c r="G21" s="201"/>
      <c r="H21" s="200"/>
      <c r="I21" s="198" t="s">
        <v>516</v>
      </c>
      <c r="J21" s="198"/>
      <c r="K21" s="198" t="s">
        <v>519</v>
      </c>
      <c r="L21" s="202"/>
      <c r="M21" s="198"/>
    </row>
    <row r="22" spans="1:10" ht="11.25">
      <c r="A22" s="183">
        <f>ROW()</f>
        <v>22</v>
      </c>
      <c r="B22" s="184" t="s">
        <v>130</v>
      </c>
      <c r="C22" s="183" t="s">
        <v>258</v>
      </c>
      <c r="D22" s="183" t="s">
        <v>259</v>
      </c>
      <c r="F22" s="221" t="str">
        <f>G22</f>
        <v>×</v>
      </c>
      <c r="G22" s="239" t="str">
        <f>IF(code!H41=1,VLOOKUP(TRUE,_ch3193,2,FALSE),"×")</f>
        <v>×</v>
      </c>
      <c r="I22" s="183" t="s">
        <v>515</v>
      </c>
      <c r="J22" s="183">
        <v>3193</v>
      </c>
    </row>
    <row r="23" spans="1:9" ht="11.25">
      <c r="A23" s="183">
        <f>ROW()</f>
        <v>23</v>
      </c>
      <c r="B23" s="184" t="s">
        <v>130</v>
      </c>
      <c r="C23" s="183" t="s">
        <v>260</v>
      </c>
      <c r="D23" s="183" t="s">
        <v>261</v>
      </c>
      <c r="F23" s="220">
        <f>IF(ISBLANK('お客様情報'!$AD$33),"",'お客様情報'!$AD$33)</f>
      </c>
      <c r="G23" s="196" t="s">
        <v>633</v>
      </c>
      <c r="I23" s="183" t="s">
        <v>513</v>
      </c>
    </row>
    <row r="24" spans="1:13" ht="11.25">
      <c r="A24" s="198">
        <f>ROW()</f>
        <v>24</v>
      </c>
      <c r="B24" s="199" t="s">
        <v>130</v>
      </c>
      <c r="C24" s="198" t="s">
        <v>262</v>
      </c>
      <c r="D24" s="198" t="s">
        <v>263</v>
      </c>
      <c r="E24" s="198"/>
      <c r="F24" s="222"/>
      <c r="G24" s="201"/>
      <c r="H24" s="200"/>
      <c r="I24" s="198" t="s">
        <v>516</v>
      </c>
      <c r="J24" s="198"/>
      <c r="K24" s="198" t="s">
        <v>519</v>
      </c>
      <c r="L24" s="202"/>
      <c r="M24" s="198"/>
    </row>
    <row r="25" spans="1:10" ht="11.25">
      <c r="A25" s="183">
        <f>ROW()</f>
        <v>25</v>
      </c>
      <c r="B25" s="184">
        <v>13</v>
      </c>
      <c r="C25" s="183" t="s">
        <v>264</v>
      </c>
      <c r="D25" s="183" t="s">
        <v>265</v>
      </c>
      <c r="F25" s="223" t="str">
        <f>G25</f>
        <v>50</v>
      </c>
      <c r="G25" s="239" t="str">
        <f>IF(code!H44=1,VLOOKUP(TRUE,_ch4050,2,FALSE),"")</f>
        <v>50</v>
      </c>
      <c r="I25" s="183" t="s">
        <v>515</v>
      </c>
      <c r="J25" s="183">
        <v>4050</v>
      </c>
    </row>
    <row r="26" spans="1:13" ht="11.25">
      <c r="A26" s="198">
        <f>ROW()</f>
        <v>26</v>
      </c>
      <c r="B26" s="199" t="s">
        <v>130</v>
      </c>
      <c r="C26" s="198" t="s">
        <v>266</v>
      </c>
      <c r="D26" s="198" t="s">
        <v>267</v>
      </c>
      <c r="E26" s="198"/>
      <c r="F26" s="222"/>
      <c r="G26" s="201"/>
      <c r="H26" s="200"/>
      <c r="I26" s="198" t="s">
        <v>516</v>
      </c>
      <c r="J26" s="198"/>
      <c r="K26" s="198" t="s">
        <v>519</v>
      </c>
      <c r="L26" s="202"/>
      <c r="M26" s="198"/>
    </row>
    <row r="27" spans="1:9" ht="11.25">
      <c r="A27" s="183">
        <f>ROW()</f>
        <v>27</v>
      </c>
      <c r="B27" s="184" t="s">
        <v>130</v>
      </c>
      <c r="C27" s="183" t="s">
        <v>268</v>
      </c>
      <c r="D27" s="183" t="s">
        <v>269</v>
      </c>
      <c r="F27" s="221">
        <f>IF(ISBLANK('お客様情報'!N45),"",'お客様情報'!N45)</f>
      </c>
      <c r="G27" s="197" t="s">
        <v>706</v>
      </c>
      <c r="I27" s="183" t="s">
        <v>514</v>
      </c>
    </row>
    <row r="28" spans="1:13" ht="11.25">
      <c r="A28" s="198">
        <f>ROW()</f>
        <v>28</v>
      </c>
      <c r="B28" s="199" t="s">
        <v>130</v>
      </c>
      <c r="C28" s="198" t="s">
        <v>270</v>
      </c>
      <c r="D28" s="198" t="s">
        <v>271</v>
      </c>
      <c r="E28" s="198"/>
      <c r="F28" s="222"/>
      <c r="G28" s="201"/>
      <c r="H28" s="200"/>
      <c r="I28" s="198" t="s">
        <v>516</v>
      </c>
      <c r="J28" s="198"/>
      <c r="K28" s="198" t="s">
        <v>518</v>
      </c>
      <c r="L28" s="202"/>
      <c r="M28" s="198"/>
    </row>
    <row r="29" spans="1:9" ht="11.25">
      <c r="A29" s="183">
        <f>ROW()</f>
        <v>29</v>
      </c>
      <c r="B29" s="184" t="s">
        <v>130</v>
      </c>
      <c r="C29" s="183" t="s">
        <v>272</v>
      </c>
      <c r="D29" s="183" t="s">
        <v>273</v>
      </c>
      <c r="F29" s="223">
        <f>LEFT(H29,3)</f>
      </c>
      <c r="G29" s="197" t="s">
        <v>707</v>
      </c>
      <c r="H29" s="240">
        <f>SUBSTITUTE(SUBSTITUTE(ASC('お客様情報'!O47),"　","")," ","")</f>
      </c>
      <c r="I29" s="183" t="s">
        <v>514</v>
      </c>
    </row>
    <row r="30" spans="1:9" ht="11.25">
      <c r="A30" s="183">
        <f>ROW()</f>
        <v>30</v>
      </c>
      <c r="B30" s="184" t="s">
        <v>130</v>
      </c>
      <c r="C30" s="183" t="s">
        <v>274</v>
      </c>
      <c r="D30" s="183" t="s">
        <v>275</v>
      </c>
      <c r="F30" s="223">
        <f>RIGHT(H29,4)</f>
      </c>
      <c r="G30" s="197" t="s">
        <v>707</v>
      </c>
      <c r="I30" s="183" t="s">
        <v>514</v>
      </c>
    </row>
    <row r="31" spans="1:9" ht="11.25">
      <c r="A31" s="183">
        <f>ROW()</f>
        <v>31</v>
      </c>
      <c r="B31" s="184" t="s">
        <v>130</v>
      </c>
      <c r="C31" s="183" t="s">
        <v>276</v>
      </c>
      <c r="D31" s="183" t="s">
        <v>277</v>
      </c>
      <c r="F31" s="223">
        <f>IF(ISBLANK('お客様情報'!R47),"",'お客様情報'!R47)</f>
      </c>
      <c r="G31" s="197" t="s">
        <v>708</v>
      </c>
      <c r="I31" s="183" t="s">
        <v>514</v>
      </c>
    </row>
    <row r="32" spans="1:9" ht="11.25">
      <c r="A32" s="183">
        <f>ROW()</f>
        <v>32</v>
      </c>
      <c r="B32" s="184" t="s">
        <v>130</v>
      </c>
      <c r="C32" s="183" t="s">
        <v>278</v>
      </c>
      <c r="D32" s="183" t="s">
        <v>279</v>
      </c>
      <c r="F32" s="223">
        <f>IF(ISBLANK('お客様情報'!X47),"",'お客様情報'!X47)</f>
      </c>
      <c r="G32" s="197" t="s">
        <v>709</v>
      </c>
      <c r="I32" s="183" t="s">
        <v>514</v>
      </c>
    </row>
    <row r="33" spans="1:9" ht="11.25">
      <c r="A33" s="183">
        <f>ROW()</f>
        <v>33</v>
      </c>
      <c r="B33" s="184" t="s">
        <v>130</v>
      </c>
      <c r="C33" s="183" t="s">
        <v>280</v>
      </c>
      <c r="D33" s="183" t="s">
        <v>281</v>
      </c>
      <c r="F33" s="223">
        <f>IF(ISBLANK('お客様情報'!AE47),"",'お客様情報'!AE47)</f>
      </c>
      <c r="G33" s="197" t="s">
        <v>710</v>
      </c>
      <c r="I33" s="183" t="s">
        <v>514</v>
      </c>
    </row>
    <row r="34" spans="1:9" ht="11.25">
      <c r="A34" s="183">
        <f>ROW()</f>
        <v>34</v>
      </c>
      <c r="B34" s="184" t="s">
        <v>130</v>
      </c>
      <c r="C34" s="183" t="s">
        <v>282</v>
      </c>
      <c r="D34" s="183" t="s">
        <v>283</v>
      </c>
      <c r="F34" s="223">
        <f>IF(ISBLANK('お客様情報'!M48),"",'お客様情報'!M48)</f>
      </c>
      <c r="G34" s="197" t="s">
        <v>711</v>
      </c>
      <c r="I34" s="183" t="s">
        <v>514</v>
      </c>
    </row>
    <row r="35" spans="1:9" ht="11.25">
      <c r="A35" s="183">
        <f>ROW()</f>
        <v>35</v>
      </c>
      <c r="B35" s="184" t="s">
        <v>130</v>
      </c>
      <c r="C35" s="183" t="s">
        <v>284</v>
      </c>
      <c r="D35" s="183" t="s">
        <v>285</v>
      </c>
      <c r="F35" s="223">
        <f>IF(ISBLANK('お客様情報'!AC48),"",'お客様情報'!AC48)</f>
      </c>
      <c r="G35" s="197" t="s">
        <v>712</v>
      </c>
      <c r="I35" s="183" t="s">
        <v>514</v>
      </c>
    </row>
    <row r="36" spans="1:9" ht="11.25">
      <c r="A36" s="183">
        <f>ROW()</f>
        <v>36</v>
      </c>
      <c r="B36" s="184" t="s">
        <v>130</v>
      </c>
      <c r="C36" s="183" t="s">
        <v>286</v>
      </c>
      <c r="D36" s="183" t="s">
        <v>287</v>
      </c>
      <c r="F36" s="223">
        <f>IF(ISBLANK('お客様情報'!L49),"",'お客様情報'!L49)</f>
      </c>
      <c r="G36" s="197" t="s">
        <v>713</v>
      </c>
      <c r="I36" s="183" t="s">
        <v>514</v>
      </c>
    </row>
    <row r="37" spans="1:9" ht="11.25">
      <c r="A37" s="183">
        <f>ROW()</f>
        <v>37</v>
      </c>
      <c r="B37" s="184" t="s">
        <v>130</v>
      </c>
      <c r="C37" s="183" t="s">
        <v>288</v>
      </c>
      <c r="D37" s="183" t="s">
        <v>289</v>
      </c>
      <c r="F37" s="223">
        <f>IF(ISBLANK('お客様情報'!AC49),"",'お客様情報'!AC49)</f>
      </c>
      <c r="G37" s="197" t="s">
        <v>714</v>
      </c>
      <c r="I37" s="183" t="s">
        <v>514</v>
      </c>
    </row>
    <row r="38" spans="1:9" ht="11.25">
      <c r="A38" s="183">
        <f>ROW()</f>
        <v>38</v>
      </c>
      <c r="B38" s="184" t="s">
        <v>130</v>
      </c>
      <c r="C38" s="183" t="s">
        <v>290</v>
      </c>
      <c r="D38" s="183" t="s">
        <v>291</v>
      </c>
      <c r="F38" s="223">
        <f>IF(ISBLANK('お客様情報'!AP49),"",'お客様情報'!AP49)</f>
      </c>
      <c r="G38" s="197" t="s">
        <v>715</v>
      </c>
      <c r="I38" s="183" t="s">
        <v>514</v>
      </c>
    </row>
    <row r="39" spans="1:13" ht="11.25">
      <c r="A39" s="198">
        <f>ROW()</f>
        <v>39</v>
      </c>
      <c r="B39" s="199" t="s">
        <v>130</v>
      </c>
      <c r="C39" s="198" t="s">
        <v>292</v>
      </c>
      <c r="D39" s="198" t="s">
        <v>293</v>
      </c>
      <c r="E39" s="198"/>
      <c r="F39" s="222"/>
      <c r="G39" s="201"/>
      <c r="H39" s="200"/>
      <c r="I39" s="198" t="s">
        <v>516</v>
      </c>
      <c r="J39" s="198"/>
      <c r="K39" s="198" t="s">
        <v>519</v>
      </c>
      <c r="L39" s="202"/>
      <c r="M39" s="198"/>
    </row>
    <row r="40" spans="1:9" ht="11.25">
      <c r="A40" s="183">
        <f>ROW()</f>
        <v>40</v>
      </c>
      <c r="B40" s="184" t="s">
        <v>130</v>
      </c>
      <c r="C40" s="183" t="s">
        <v>294</v>
      </c>
      <c r="D40" s="183" t="s">
        <v>295</v>
      </c>
      <c r="F40" s="223">
        <f>IF(ISBLANK('お客様情報'!N50),"",'お客様情報'!N50)</f>
      </c>
      <c r="G40" s="197" t="s">
        <v>594</v>
      </c>
      <c r="I40" s="183" t="s">
        <v>514</v>
      </c>
    </row>
    <row r="41" spans="1:9" ht="11.25">
      <c r="A41" s="183">
        <f>ROW()</f>
        <v>41</v>
      </c>
      <c r="B41" s="184" t="s">
        <v>130</v>
      </c>
      <c r="C41" s="183" t="s">
        <v>296</v>
      </c>
      <c r="D41" s="183" t="s">
        <v>297</v>
      </c>
      <c r="F41" s="223">
        <f>IF(ISBLANK('お客様情報'!N51),"",'お客様情報'!N51)</f>
      </c>
      <c r="G41" s="197" t="s">
        <v>595</v>
      </c>
      <c r="I41" s="183" t="s">
        <v>514</v>
      </c>
    </row>
    <row r="42" spans="1:9" ht="11.25">
      <c r="A42" s="183">
        <f>ROW()</f>
        <v>42</v>
      </c>
      <c r="B42" s="184" t="s">
        <v>130</v>
      </c>
      <c r="C42" s="183" t="s">
        <v>298</v>
      </c>
      <c r="D42" s="183" t="s">
        <v>299</v>
      </c>
      <c r="F42" s="223">
        <f>SUBSTITUTE(SUBSTITUTE(ASC('お客様情報'!N52),"　","")," ","")</f>
      </c>
      <c r="G42" s="197" t="s">
        <v>716</v>
      </c>
      <c r="I42" s="183" t="s">
        <v>514</v>
      </c>
    </row>
    <row r="43" spans="1:9" ht="11.25">
      <c r="A43" s="183">
        <f>ROW()</f>
        <v>43</v>
      </c>
      <c r="B43" s="184" t="s">
        <v>130</v>
      </c>
      <c r="C43" s="183" t="s">
        <v>300</v>
      </c>
      <c r="D43" s="183" t="s">
        <v>301</v>
      </c>
      <c r="F43" s="223">
        <f>SUBSTITUTE(SUBSTITUTE(ASC('お客様情報'!AG52),"　","")," ","")</f>
      </c>
      <c r="G43" s="197" t="s">
        <v>717</v>
      </c>
      <c r="I43" s="183" t="s">
        <v>514</v>
      </c>
    </row>
    <row r="44" spans="1:9" ht="11.25">
      <c r="A44" s="183">
        <f>ROW()</f>
        <v>44</v>
      </c>
      <c r="B44" s="184" t="s">
        <v>130</v>
      </c>
      <c r="C44" s="183" t="s">
        <v>302</v>
      </c>
      <c r="D44" s="183" t="s">
        <v>303</v>
      </c>
      <c r="F44" s="223">
        <f>IF(ISBLANK('お客様情報'!N53),"",'お客様情報'!N53)</f>
      </c>
      <c r="G44" s="197" t="s">
        <v>718</v>
      </c>
      <c r="I44" s="183" t="s">
        <v>514</v>
      </c>
    </row>
    <row r="45" spans="1:13" ht="11.25">
      <c r="A45" s="198">
        <f>ROW()</f>
        <v>45</v>
      </c>
      <c r="B45" s="199">
        <v>13</v>
      </c>
      <c r="C45" s="198" t="s">
        <v>304</v>
      </c>
      <c r="D45" s="198" t="s">
        <v>305</v>
      </c>
      <c r="E45" s="198"/>
      <c r="F45" s="222"/>
      <c r="G45" s="201"/>
      <c r="H45" s="200"/>
      <c r="I45" s="198" t="s">
        <v>516</v>
      </c>
      <c r="J45" s="198"/>
      <c r="K45" s="198" t="s">
        <v>519</v>
      </c>
      <c r="L45" s="202"/>
      <c r="M45" s="198"/>
    </row>
    <row r="46" spans="1:10" ht="11.25" customHeight="1">
      <c r="A46" s="183">
        <f>ROW()</f>
        <v>46</v>
      </c>
      <c r="B46" s="184">
        <v>13</v>
      </c>
      <c r="C46" s="183" t="s">
        <v>306</v>
      </c>
      <c r="D46" s="183" t="s">
        <v>307</v>
      </c>
      <c r="F46" s="223" t="str">
        <f>G46</f>
        <v>×</v>
      </c>
      <c r="G46" s="243" t="str">
        <f>IF(code!H50=1,VLOOKUP(TRUE,_ch3187,2,FALSE),"×")</f>
        <v>×</v>
      </c>
      <c r="I46" s="183" t="s">
        <v>515</v>
      </c>
      <c r="J46" s="183">
        <v>3187</v>
      </c>
    </row>
    <row r="47" spans="1:9" ht="11.25">
      <c r="A47" s="183">
        <f>ROW()</f>
        <v>47</v>
      </c>
      <c r="B47" s="184">
        <v>13</v>
      </c>
      <c r="C47" s="183" t="s">
        <v>308</v>
      </c>
      <c r="D47" s="183" t="s">
        <v>309</v>
      </c>
      <c r="F47" s="223">
        <f>LEFT(H47,3)</f>
      </c>
      <c r="G47" s="197" t="s">
        <v>596</v>
      </c>
      <c r="H47" s="240">
        <f>SUBSTITUTE(SUBSTITUTE(ASC('お客様情報2'!O10),"　","")," ","")</f>
      </c>
      <c r="I47" s="183" t="s">
        <v>514</v>
      </c>
    </row>
    <row r="48" spans="1:9" ht="11.25">
      <c r="A48" s="183">
        <f>ROW()</f>
        <v>48</v>
      </c>
      <c r="B48" s="184">
        <v>13</v>
      </c>
      <c r="C48" s="183" t="s">
        <v>310</v>
      </c>
      <c r="D48" s="183" t="s">
        <v>311</v>
      </c>
      <c r="F48" s="223">
        <f>RIGHT(H47,4)</f>
      </c>
      <c r="G48" s="197" t="s">
        <v>596</v>
      </c>
      <c r="I48" s="183" t="s">
        <v>514</v>
      </c>
    </row>
    <row r="49" spans="1:9" ht="11.25">
      <c r="A49" s="183">
        <f>ROW()</f>
        <v>49</v>
      </c>
      <c r="B49" s="184">
        <v>13</v>
      </c>
      <c r="C49" s="183" t="s">
        <v>312</v>
      </c>
      <c r="D49" s="183" t="s">
        <v>313</v>
      </c>
      <c r="F49" s="223">
        <f>IF(ISBLANK('お客様情報2'!R10),"",'お客様情報2'!R10)</f>
      </c>
      <c r="G49" s="197" t="s">
        <v>597</v>
      </c>
      <c r="I49" s="183" t="s">
        <v>514</v>
      </c>
    </row>
    <row r="50" spans="1:9" ht="11.25">
      <c r="A50" s="183">
        <f>ROW()</f>
        <v>50</v>
      </c>
      <c r="B50" s="184">
        <v>13</v>
      </c>
      <c r="C50" s="183" t="s">
        <v>314</v>
      </c>
      <c r="D50" s="183" t="s">
        <v>315</v>
      </c>
      <c r="F50" s="223">
        <f>IF(ISBLANK('お客様情報2'!X10),"",'お客様情報2'!X10)</f>
      </c>
      <c r="G50" s="197" t="s">
        <v>598</v>
      </c>
      <c r="I50" s="183" t="s">
        <v>514</v>
      </c>
    </row>
    <row r="51" spans="1:9" ht="11.25">
      <c r="A51" s="183">
        <f>ROW()</f>
        <v>51</v>
      </c>
      <c r="B51" s="184">
        <v>13</v>
      </c>
      <c r="C51" s="183" t="s">
        <v>316</v>
      </c>
      <c r="D51" s="183" t="s">
        <v>317</v>
      </c>
      <c r="F51" s="223">
        <f>IF(ISBLANK('お客様情報2'!AE10),"",'お客様情報2'!AE10)</f>
      </c>
      <c r="G51" s="197" t="s">
        <v>599</v>
      </c>
      <c r="I51" s="183" t="s">
        <v>514</v>
      </c>
    </row>
    <row r="52" spans="1:9" ht="11.25">
      <c r="A52" s="183">
        <f>ROW()</f>
        <v>52</v>
      </c>
      <c r="B52" s="184">
        <v>13</v>
      </c>
      <c r="C52" s="183" t="s">
        <v>318</v>
      </c>
      <c r="D52" s="183" t="s">
        <v>319</v>
      </c>
      <c r="F52" s="223">
        <f>IF(ISBLANK('お客様情報2'!M11),"",'お客様情報2'!M11)</f>
      </c>
      <c r="G52" s="197" t="s">
        <v>600</v>
      </c>
      <c r="I52" s="183" t="s">
        <v>514</v>
      </c>
    </row>
    <row r="53" spans="1:9" ht="11.25">
      <c r="A53" s="183">
        <f>ROW()</f>
        <v>53</v>
      </c>
      <c r="B53" s="184">
        <v>13</v>
      </c>
      <c r="C53" s="183" t="s">
        <v>320</v>
      </c>
      <c r="D53" s="183" t="s">
        <v>321</v>
      </c>
      <c r="F53" s="223">
        <f>IF(ISBLANK('お客様情報2'!AC11),"",'お客様情報2'!AC11)</f>
      </c>
      <c r="G53" s="197" t="s">
        <v>601</v>
      </c>
      <c r="I53" s="183" t="s">
        <v>514</v>
      </c>
    </row>
    <row r="54" spans="1:9" ht="11.25">
      <c r="A54" s="183">
        <f>ROW()</f>
        <v>54</v>
      </c>
      <c r="B54" s="184">
        <v>13</v>
      </c>
      <c r="C54" s="183" t="s">
        <v>322</v>
      </c>
      <c r="D54" s="183" t="s">
        <v>323</v>
      </c>
      <c r="F54" s="223">
        <f>IF(ISBLANK('お客様情報2'!L12),"",'お客様情報2'!L12)</f>
      </c>
      <c r="G54" s="197" t="s">
        <v>602</v>
      </c>
      <c r="I54" s="183" t="s">
        <v>514</v>
      </c>
    </row>
    <row r="55" spans="1:9" ht="11.25">
      <c r="A55" s="183">
        <f>ROW()</f>
        <v>55</v>
      </c>
      <c r="B55" s="184">
        <v>13</v>
      </c>
      <c r="C55" s="183" t="s">
        <v>324</v>
      </c>
      <c r="D55" s="183" t="s">
        <v>325</v>
      </c>
      <c r="F55" s="223">
        <f>IF(ISBLANK('お客様情報2'!AC12),"",'お客様情報2'!AC12)</f>
      </c>
      <c r="G55" s="197" t="s">
        <v>603</v>
      </c>
      <c r="I55" s="183" t="s">
        <v>514</v>
      </c>
    </row>
    <row r="56" spans="1:9" ht="11.25">
      <c r="A56" s="183">
        <f>ROW()</f>
        <v>56</v>
      </c>
      <c r="B56" s="184">
        <v>13</v>
      </c>
      <c r="C56" s="183" t="s">
        <v>326</v>
      </c>
      <c r="D56" s="183" t="s">
        <v>327</v>
      </c>
      <c r="F56" s="223">
        <f>IF(ISBLANK('お客様情報2'!AP12),"",'お客様情報2'!AP12)</f>
      </c>
      <c r="G56" s="197" t="s">
        <v>604</v>
      </c>
      <c r="I56" s="183" t="s">
        <v>514</v>
      </c>
    </row>
    <row r="57" spans="1:13" ht="11.25">
      <c r="A57" s="198">
        <f>ROW()</f>
        <v>57</v>
      </c>
      <c r="B57" s="199">
        <v>13</v>
      </c>
      <c r="C57" s="198" t="s">
        <v>328</v>
      </c>
      <c r="D57" s="198" t="s">
        <v>329</v>
      </c>
      <c r="E57" s="198"/>
      <c r="F57" s="222"/>
      <c r="G57" s="201"/>
      <c r="H57" s="200"/>
      <c r="I57" s="198" t="s">
        <v>516</v>
      </c>
      <c r="J57" s="198"/>
      <c r="K57" s="198" t="s">
        <v>519</v>
      </c>
      <c r="L57" s="202"/>
      <c r="M57" s="198"/>
    </row>
    <row r="58" spans="1:13" ht="11.25">
      <c r="A58" s="198">
        <f>ROW()</f>
        <v>58</v>
      </c>
      <c r="B58" s="199">
        <v>13</v>
      </c>
      <c r="C58" s="198" t="s">
        <v>330</v>
      </c>
      <c r="D58" s="198" t="s">
        <v>331</v>
      </c>
      <c r="E58" s="198"/>
      <c r="F58" s="222"/>
      <c r="G58" s="201"/>
      <c r="H58" s="200"/>
      <c r="I58" s="198" t="s">
        <v>516</v>
      </c>
      <c r="J58" s="198"/>
      <c r="K58" s="198" t="s">
        <v>518</v>
      </c>
      <c r="L58" s="202"/>
      <c r="M58" s="198"/>
    </row>
    <row r="59" spans="1:13" ht="11.25">
      <c r="A59" s="198">
        <f>ROW()</f>
        <v>59</v>
      </c>
      <c r="B59" s="199">
        <v>13</v>
      </c>
      <c r="C59" s="198" t="s">
        <v>332</v>
      </c>
      <c r="D59" s="198" t="s">
        <v>333</v>
      </c>
      <c r="E59" s="198"/>
      <c r="F59" s="222"/>
      <c r="G59" s="201"/>
      <c r="H59" s="200"/>
      <c r="I59" s="198" t="s">
        <v>516</v>
      </c>
      <c r="J59" s="198"/>
      <c r="K59" s="198" t="s">
        <v>519</v>
      </c>
      <c r="L59" s="202"/>
      <c r="M59" s="198"/>
    </row>
    <row r="60" spans="1:9" ht="11.25">
      <c r="A60" s="183">
        <f>ROW()</f>
        <v>60</v>
      </c>
      <c r="B60" s="184">
        <v>13</v>
      </c>
      <c r="C60" s="183" t="s">
        <v>334</v>
      </c>
      <c r="D60" s="183" t="s">
        <v>335</v>
      </c>
      <c r="F60" s="223">
        <f>SUBSTITUTE(SUBSTITUTE(ASC('お客様情報2'!J14),"　","")," ","")</f>
      </c>
      <c r="G60" s="193" t="s">
        <v>635</v>
      </c>
      <c r="I60" s="183" t="s">
        <v>514</v>
      </c>
    </row>
    <row r="61" spans="1:13" ht="11.25">
      <c r="A61" s="198">
        <f>ROW()</f>
        <v>61</v>
      </c>
      <c r="B61" s="199">
        <v>13</v>
      </c>
      <c r="C61" s="198" t="s">
        <v>336</v>
      </c>
      <c r="D61" s="198" t="s">
        <v>337</v>
      </c>
      <c r="E61" s="198"/>
      <c r="F61" s="222"/>
      <c r="G61" s="201"/>
      <c r="H61" s="200"/>
      <c r="I61" s="198" t="s">
        <v>516</v>
      </c>
      <c r="J61" s="198"/>
      <c r="K61" s="198" t="s">
        <v>519</v>
      </c>
      <c r="L61" s="202"/>
      <c r="M61" s="198"/>
    </row>
    <row r="62" spans="1:10" ht="11.25">
      <c r="A62" s="183">
        <f>ROW()</f>
        <v>62</v>
      </c>
      <c r="B62" s="184">
        <v>13</v>
      </c>
      <c r="C62" s="183" t="s">
        <v>338</v>
      </c>
      <c r="D62" s="183" t="s">
        <v>339</v>
      </c>
      <c r="F62" s="223" t="str">
        <f>G62</f>
        <v>×</v>
      </c>
      <c r="G62" s="239" t="str">
        <f>IF(code!H53,VLOOKUP(TRUE,_ch4053,2,FALSE),"×")</f>
        <v>×</v>
      </c>
      <c r="I62" s="183" t="s">
        <v>515</v>
      </c>
      <c r="J62" s="183">
        <v>4053</v>
      </c>
    </row>
    <row r="63" spans="1:9" ht="11.25">
      <c r="A63" s="183">
        <f>ROW()</f>
        <v>63</v>
      </c>
      <c r="B63" s="184">
        <v>13</v>
      </c>
      <c r="C63" s="183" t="s">
        <v>340</v>
      </c>
      <c r="D63" s="183" t="s">
        <v>341</v>
      </c>
      <c r="F63" s="223">
        <f>IF(ISBLANK('お客様情報2'!N16),"",'お客様情報2'!N16)</f>
      </c>
      <c r="G63" s="197" t="s">
        <v>634</v>
      </c>
      <c r="I63" s="183" t="s">
        <v>514</v>
      </c>
    </row>
    <row r="64" spans="1:9" ht="11.25">
      <c r="A64" s="183">
        <f>ROW()</f>
        <v>64</v>
      </c>
      <c r="B64" s="184">
        <v>13</v>
      </c>
      <c r="C64" s="183" t="s">
        <v>342</v>
      </c>
      <c r="D64" s="183" t="s">
        <v>343</v>
      </c>
      <c r="F64" s="223">
        <f>SUBSTITUTE(SUBSTITUTE(ASC('お客様情報2'!AH16),"　","")," ","")</f>
      </c>
      <c r="G64" s="197" t="s">
        <v>605</v>
      </c>
      <c r="I64" s="183" t="s">
        <v>514</v>
      </c>
    </row>
    <row r="65" spans="1:13" ht="11.25">
      <c r="A65" s="198">
        <f>ROW()</f>
        <v>65</v>
      </c>
      <c r="B65" s="199">
        <v>13</v>
      </c>
      <c r="C65" s="198" t="s">
        <v>344</v>
      </c>
      <c r="D65" s="198" t="s">
        <v>345</v>
      </c>
      <c r="E65" s="198"/>
      <c r="F65" s="222"/>
      <c r="G65" s="201"/>
      <c r="H65" s="200"/>
      <c r="I65" s="198" t="s">
        <v>516</v>
      </c>
      <c r="J65" s="198"/>
      <c r="K65" s="198" t="s">
        <v>519</v>
      </c>
      <c r="L65" s="202"/>
      <c r="M65" s="198"/>
    </row>
    <row r="66" spans="1:10" ht="11.25">
      <c r="A66" s="183">
        <f>ROW()</f>
        <v>66</v>
      </c>
      <c r="B66" s="184">
        <v>13</v>
      </c>
      <c r="C66" s="183" t="s">
        <v>346</v>
      </c>
      <c r="D66" s="183" t="s">
        <v>347</v>
      </c>
      <c r="F66" s="223" t="str">
        <f>G66</f>
        <v>×</v>
      </c>
      <c r="G66" s="239" t="str">
        <f>IF(code!H73,VLOOKUP(TRUE,_ch3194,2,FALSE),"×")</f>
        <v>×</v>
      </c>
      <c r="I66" s="183" t="s">
        <v>515</v>
      </c>
      <c r="J66" s="183" t="s">
        <v>520</v>
      </c>
    </row>
    <row r="67" spans="1:9" ht="11.25">
      <c r="A67" s="183">
        <f>ROW()</f>
        <v>67</v>
      </c>
      <c r="B67" s="184">
        <v>13</v>
      </c>
      <c r="C67" s="183" t="s">
        <v>348</v>
      </c>
      <c r="D67" s="183" t="s">
        <v>349</v>
      </c>
      <c r="F67" s="223">
        <f>IF(ISBLANK('お客様情報2'!N20),"",'お客様情報2'!N20)</f>
      </c>
      <c r="G67" s="197" t="s">
        <v>606</v>
      </c>
      <c r="I67" s="183" t="s">
        <v>514</v>
      </c>
    </row>
    <row r="68" spans="1:9" ht="11.25">
      <c r="A68" s="183">
        <f>ROW()</f>
        <v>68</v>
      </c>
      <c r="B68" s="184">
        <v>13</v>
      </c>
      <c r="C68" s="183" t="s">
        <v>350</v>
      </c>
      <c r="D68" s="183" t="s">
        <v>351</v>
      </c>
      <c r="F68" s="223">
        <f>SUBSTITUTE(SUBSTITUTE(ASC('お客様情報2'!N21),"　","")," ","")</f>
      </c>
      <c r="G68" s="197" t="s">
        <v>607</v>
      </c>
      <c r="I68" s="183" t="s">
        <v>514</v>
      </c>
    </row>
    <row r="69" spans="1:9" ht="11.25">
      <c r="A69" s="183">
        <f>ROW()</f>
        <v>69</v>
      </c>
      <c r="B69" s="184">
        <v>13</v>
      </c>
      <c r="C69" s="183" t="s">
        <v>352</v>
      </c>
      <c r="D69" s="183" t="s">
        <v>353</v>
      </c>
      <c r="F69" s="223">
        <f>SUBSTITUTE(SUBSTITUTE(ASC('お客様情報2'!AF21),"　","")," ","")</f>
      </c>
      <c r="G69" s="197" t="s">
        <v>608</v>
      </c>
      <c r="I69" s="183" t="s">
        <v>514</v>
      </c>
    </row>
    <row r="70" spans="1:9" ht="11.25">
      <c r="A70" s="183">
        <f>ROW()</f>
        <v>70</v>
      </c>
      <c r="B70" s="184">
        <v>13</v>
      </c>
      <c r="C70" s="183" t="s">
        <v>354</v>
      </c>
      <c r="D70" s="183" t="s">
        <v>355</v>
      </c>
      <c r="F70" s="223">
        <f>IF(ISBLANK('お客様情報2'!N22),"",'お客様情報2'!N22)</f>
      </c>
      <c r="G70" s="197" t="s">
        <v>609</v>
      </c>
      <c r="I70" s="183" t="s">
        <v>514</v>
      </c>
    </row>
    <row r="71" spans="1:13" ht="11.25">
      <c r="A71" s="198">
        <f>ROW()</f>
        <v>71</v>
      </c>
      <c r="B71" s="199">
        <v>13</v>
      </c>
      <c r="C71" s="198" t="s">
        <v>356</v>
      </c>
      <c r="D71" s="198" t="s">
        <v>357</v>
      </c>
      <c r="E71" s="198"/>
      <c r="F71" s="222"/>
      <c r="G71" s="201"/>
      <c r="H71" s="200"/>
      <c r="I71" s="198" t="s">
        <v>516</v>
      </c>
      <c r="J71" s="198"/>
      <c r="K71" s="198" t="s">
        <v>519</v>
      </c>
      <c r="L71" s="202"/>
      <c r="M71" s="198"/>
    </row>
    <row r="72" spans="1:10" ht="11.25">
      <c r="A72" s="183">
        <f>ROW()</f>
        <v>72</v>
      </c>
      <c r="B72" s="184">
        <v>13</v>
      </c>
      <c r="C72" s="183" t="s">
        <v>358</v>
      </c>
      <c r="D72" s="183" t="s">
        <v>359</v>
      </c>
      <c r="F72" s="223" t="str">
        <f>G72</f>
        <v>×</v>
      </c>
      <c r="G72" s="239" t="str">
        <f>IF(code!H77,VLOOKUP(TRUE,code!F77:G78,2,FALSE),"×")</f>
        <v>×</v>
      </c>
      <c r="I72" s="183" t="s">
        <v>515</v>
      </c>
      <c r="J72" s="183">
        <v>3196</v>
      </c>
    </row>
    <row r="73" spans="1:9" ht="11.25">
      <c r="A73" s="183">
        <f>ROW()</f>
        <v>73</v>
      </c>
      <c r="B73" s="184">
        <v>13</v>
      </c>
      <c r="C73" s="183" t="s">
        <v>360</v>
      </c>
      <c r="D73" s="183" t="s">
        <v>361</v>
      </c>
      <c r="F73" s="223">
        <f>IF(ISBLANK('お客様情報2'!AI25),"",'お客様情報2'!AI25)</f>
      </c>
      <c r="G73" s="197" t="s">
        <v>610</v>
      </c>
      <c r="I73" s="183" t="s">
        <v>514</v>
      </c>
    </row>
    <row r="74" spans="1:9" ht="11.25">
      <c r="A74" s="183">
        <f>ROW()</f>
        <v>74</v>
      </c>
      <c r="B74" s="184">
        <v>13</v>
      </c>
      <c r="C74" s="183" t="s">
        <v>362</v>
      </c>
      <c r="D74" s="183" t="s">
        <v>363</v>
      </c>
      <c r="F74" s="223">
        <f>IF(ISBLANK('お客様情報2'!AL25),"",'お客様情報2'!AL25)</f>
      </c>
      <c r="G74" s="197" t="s">
        <v>611</v>
      </c>
      <c r="I74" s="183" t="s">
        <v>514</v>
      </c>
    </row>
    <row r="75" spans="1:10" ht="11.25">
      <c r="A75" s="183">
        <f>ROW()</f>
        <v>75</v>
      </c>
      <c r="B75" s="184">
        <v>13</v>
      </c>
      <c r="C75" s="183" t="s">
        <v>364</v>
      </c>
      <c r="D75" s="183" t="s">
        <v>365</v>
      </c>
      <c r="F75" s="223" t="e">
        <f>IF(G75="選択してください","",VLOOKUP(G75,_3020,2,FALSE))</f>
        <v>#N/A</v>
      </c>
      <c r="G75" s="239">
        <f>'お客様情報2'!P34</f>
        <v>0</v>
      </c>
      <c r="I75" s="183" t="s">
        <v>515</v>
      </c>
      <c r="J75" s="183">
        <v>3020</v>
      </c>
    </row>
    <row r="76" spans="1:9" ht="11.25">
      <c r="A76" s="183">
        <f>ROW()</f>
        <v>76</v>
      </c>
      <c r="B76" s="184">
        <v>13</v>
      </c>
      <c r="C76" s="183" t="s">
        <v>366</v>
      </c>
      <c r="D76" s="183" t="s">
        <v>367</v>
      </c>
      <c r="F76" s="224" t="str">
        <f>G76</f>
        <v>※HまたはNで始まるお客さま番号をご記入ください。</v>
      </c>
      <c r="G76" s="242" t="str">
        <f ca="1">IF(ISBLANK(INDIRECT(H76)),"",CONCATENATE('お客様情報2'!L37,'お客様情報2'!N37,'お客様情報2'!P37,'お客様情報2'!R37))</f>
        <v>※HまたはNで始まるお客さま番号をご記入ください。</v>
      </c>
      <c r="I76" s="183" t="s">
        <v>514</v>
      </c>
    </row>
    <row r="77" spans="1:9" ht="11.25">
      <c r="A77" s="183">
        <f>ROW()</f>
        <v>77</v>
      </c>
      <c r="B77" s="184">
        <v>13</v>
      </c>
      <c r="C77" s="183" t="s">
        <v>368</v>
      </c>
      <c r="D77" s="183" t="s">
        <v>369</v>
      </c>
      <c r="F77" s="224">
        <f>G77</f>
      </c>
      <c r="G77" s="242">
        <f ca="1">IF(ISBLANK(INDIRECT(H77)),"",CONCATENATE('お客様情報2'!T37,'お客様情報2'!V37,'お客様情報2'!X37,'お客様情報2'!Z37))</f>
      </c>
      <c r="I77" s="183" t="s">
        <v>514</v>
      </c>
    </row>
    <row r="78" spans="1:9" ht="11.25">
      <c r="A78" s="183">
        <f>ROW()</f>
        <v>78</v>
      </c>
      <c r="B78" s="184">
        <v>13</v>
      </c>
      <c r="C78" s="183" t="s">
        <v>370</v>
      </c>
      <c r="D78" s="183" t="s">
        <v>371</v>
      </c>
      <c r="F78" s="224">
        <f>G78</f>
      </c>
      <c r="G78" s="242">
        <f ca="1">IF(ISBLANK(INDIRECT(H78)),"",CONCATENATE('お客様情報2'!AB37,'お客様情報2'!AD37,'お客様情報2'!AF37,'お客様情報2'!AH37))</f>
      </c>
      <c r="I78" s="183" t="s">
        <v>514</v>
      </c>
    </row>
    <row r="79" spans="1:9" ht="11.25">
      <c r="A79" s="183">
        <f>ROW()</f>
        <v>79</v>
      </c>
      <c r="B79" s="184">
        <v>13</v>
      </c>
      <c r="C79" s="183" t="s">
        <v>372</v>
      </c>
      <c r="D79" s="183" t="s">
        <v>373</v>
      </c>
      <c r="F79" s="224">
        <f>G79</f>
      </c>
      <c r="G79" s="242">
        <f ca="1">IF(ISBLANK(INDIRECT(H79)),"",CONCATENATE('お客様情報2'!AJ37,'お客様情報2'!AL37,'お客様情報2'!AN37,'お客様情報2'!AP37))</f>
      </c>
      <c r="I79" s="183" t="s">
        <v>514</v>
      </c>
    </row>
    <row r="80" spans="1:9" ht="11.25">
      <c r="A80" s="183">
        <f>ROW()</f>
        <v>80</v>
      </c>
      <c r="B80" s="184">
        <v>13</v>
      </c>
      <c r="C80" s="183" t="s">
        <v>374</v>
      </c>
      <c r="D80" s="183" t="s">
        <v>375</v>
      </c>
      <c r="F80" s="223" t="e">
        <f>IF(ISBLANK(お客様情報2!#REF!),"",お客様情報2!#REF!)</f>
        <v>#REF!</v>
      </c>
      <c r="G80" s="219" t="s">
        <v>612</v>
      </c>
      <c r="I80" s="183" t="s">
        <v>514</v>
      </c>
    </row>
    <row r="81" spans="1:13" ht="11.25">
      <c r="A81" s="198">
        <f>ROW()</f>
        <v>81</v>
      </c>
      <c r="B81" s="199">
        <v>13</v>
      </c>
      <c r="C81" s="198" t="s">
        <v>376</v>
      </c>
      <c r="D81" s="198" t="s">
        <v>377</v>
      </c>
      <c r="E81" s="198"/>
      <c r="F81" s="222"/>
      <c r="G81" s="201"/>
      <c r="H81" s="200"/>
      <c r="I81" s="198" t="s">
        <v>516</v>
      </c>
      <c r="J81" s="198"/>
      <c r="K81" s="198" t="s">
        <v>519</v>
      </c>
      <c r="L81" s="202"/>
      <c r="M81" s="198"/>
    </row>
    <row r="82" spans="1:10" ht="11.25">
      <c r="A82" s="183">
        <f>ROW()</f>
        <v>82</v>
      </c>
      <c r="B82" s="184">
        <v>13</v>
      </c>
      <c r="C82" s="183" t="s">
        <v>378</v>
      </c>
      <c r="D82" s="183" t="s">
        <v>379</v>
      </c>
      <c r="F82" s="223" t="str">
        <f>G82</f>
        <v>×</v>
      </c>
      <c r="G82" s="239" t="str">
        <f>IF(code!H90=1,VLOOKUP(TRUE,_ch3195,2,FALSE),"×")</f>
        <v>×</v>
      </c>
      <c r="I82" s="183" t="s">
        <v>515</v>
      </c>
      <c r="J82" s="183">
        <v>3195</v>
      </c>
    </row>
    <row r="83" spans="1:9" ht="11.25">
      <c r="A83" s="183">
        <f>ROW()</f>
        <v>83</v>
      </c>
      <c r="B83" s="184">
        <v>13</v>
      </c>
      <c r="C83" s="183" t="s">
        <v>380</v>
      </c>
      <c r="D83" s="183" t="s">
        <v>381</v>
      </c>
      <c r="F83" s="223">
        <f>LEFT(H83,3)</f>
      </c>
      <c r="G83" s="197" t="s">
        <v>613</v>
      </c>
      <c r="H83" s="240">
        <f>SUBSTITUTE(SUBSTITUTE(ASC('お客様情報2'!O39),"　","")," ","")</f>
      </c>
      <c r="I83" s="183" t="s">
        <v>514</v>
      </c>
    </row>
    <row r="84" spans="1:9" ht="11.25">
      <c r="A84" s="183">
        <f>ROW()</f>
        <v>84</v>
      </c>
      <c r="B84" s="184">
        <v>13</v>
      </c>
      <c r="C84" s="183" t="s">
        <v>382</v>
      </c>
      <c r="D84" s="183" t="s">
        <v>383</v>
      </c>
      <c r="F84" s="223">
        <f>RIGHT(H83,4)</f>
      </c>
      <c r="G84" s="197" t="s">
        <v>613</v>
      </c>
      <c r="I84" s="183" t="s">
        <v>514</v>
      </c>
    </row>
    <row r="85" spans="1:9" ht="11.25">
      <c r="A85" s="183">
        <f>ROW()</f>
        <v>85</v>
      </c>
      <c r="B85" s="184">
        <v>13</v>
      </c>
      <c r="C85" s="183" t="s">
        <v>384</v>
      </c>
      <c r="D85" s="183" t="s">
        <v>385</v>
      </c>
      <c r="F85" s="223">
        <f>IF(ISBLANK('お客様情報2'!R39),"",'お客様情報2'!R39)</f>
      </c>
      <c r="G85" s="197" t="s">
        <v>614</v>
      </c>
      <c r="I85" s="183" t="s">
        <v>514</v>
      </c>
    </row>
    <row r="86" spans="1:9" ht="11.25">
      <c r="A86" s="183">
        <f>ROW()</f>
        <v>86</v>
      </c>
      <c r="B86" s="184">
        <v>13</v>
      </c>
      <c r="C86" s="183" t="s">
        <v>386</v>
      </c>
      <c r="D86" s="183" t="s">
        <v>387</v>
      </c>
      <c r="F86" s="223">
        <f>IF(ISBLANK('お客様情報2'!X39),"",'お客様情報2'!X39)</f>
      </c>
      <c r="G86" s="197" t="s">
        <v>615</v>
      </c>
      <c r="I86" s="183" t="s">
        <v>514</v>
      </c>
    </row>
    <row r="87" spans="1:9" ht="11.25">
      <c r="A87" s="183">
        <f>ROW()</f>
        <v>87</v>
      </c>
      <c r="B87" s="184">
        <v>13</v>
      </c>
      <c r="C87" s="183" t="s">
        <v>388</v>
      </c>
      <c r="D87" s="183" t="s">
        <v>389</v>
      </c>
      <c r="F87" s="223">
        <f>IF(ISBLANK('お客様情報2'!AE39),"",'お客様情報2'!AE39)</f>
      </c>
      <c r="G87" s="197" t="s">
        <v>616</v>
      </c>
      <c r="I87" s="183" t="s">
        <v>514</v>
      </c>
    </row>
    <row r="88" spans="1:9" ht="11.25">
      <c r="A88" s="183">
        <f>ROW()</f>
        <v>88</v>
      </c>
      <c r="B88" s="184">
        <v>13</v>
      </c>
      <c r="C88" s="183" t="s">
        <v>390</v>
      </c>
      <c r="D88" s="183" t="s">
        <v>391</v>
      </c>
      <c r="F88" s="223">
        <f>IF(ISBLANK('お客様情報2'!M40),"",'お客様情報2'!M40)</f>
      </c>
      <c r="G88" s="197" t="s">
        <v>617</v>
      </c>
      <c r="I88" s="183" t="s">
        <v>514</v>
      </c>
    </row>
    <row r="89" spans="1:9" ht="11.25">
      <c r="A89" s="183">
        <f>ROW()</f>
        <v>89</v>
      </c>
      <c r="B89" s="184">
        <v>13</v>
      </c>
      <c r="C89" s="183" t="s">
        <v>392</v>
      </c>
      <c r="D89" s="183" t="s">
        <v>393</v>
      </c>
      <c r="F89" s="223">
        <f>IF(ISBLANK('お客様情報2'!AC40),"",'お客様情報2'!AC40)</f>
      </c>
      <c r="G89" s="197" t="s">
        <v>618</v>
      </c>
      <c r="I89" s="183" t="s">
        <v>514</v>
      </c>
    </row>
    <row r="90" spans="1:9" ht="11.25">
      <c r="A90" s="183">
        <f>ROW()</f>
        <v>90</v>
      </c>
      <c r="B90" s="184">
        <v>13</v>
      </c>
      <c r="C90" s="183" t="s">
        <v>394</v>
      </c>
      <c r="D90" s="183" t="s">
        <v>395</v>
      </c>
      <c r="F90" s="223">
        <f>IF(ISBLANK('お客様情報2'!L41),"",'お客様情報2'!L41)</f>
      </c>
      <c r="G90" s="197" t="s">
        <v>619</v>
      </c>
      <c r="I90" s="183" t="s">
        <v>514</v>
      </c>
    </row>
    <row r="91" spans="1:9" ht="11.25">
      <c r="A91" s="183">
        <f>ROW()</f>
        <v>91</v>
      </c>
      <c r="B91" s="184">
        <v>13</v>
      </c>
      <c r="C91" s="183" t="s">
        <v>396</v>
      </c>
      <c r="D91" s="183" t="s">
        <v>397</v>
      </c>
      <c r="F91" s="223">
        <f>IF(ISBLANK('お客様情報2'!AC41),"",'お客様情報2'!AC41)</f>
      </c>
      <c r="G91" s="197" t="s">
        <v>620</v>
      </c>
      <c r="I91" s="183" t="s">
        <v>514</v>
      </c>
    </row>
    <row r="92" spans="1:9" ht="11.25">
      <c r="A92" s="183">
        <f>ROW()</f>
        <v>92</v>
      </c>
      <c r="B92" s="184">
        <v>13</v>
      </c>
      <c r="C92" s="183" t="s">
        <v>398</v>
      </c>
      <c r="D92" s="183" t="s">
        <v>399</v>
      </c>
      <c r="F92" s="223">
        <f>IF(ISBLANK('お客様情報2'!AP41),"",'お客様情報2'!AP41)</f>
      </c>
      <c r="G92" s="197" t="s">
        <v>621</v>
      </c>
      <c r="I92" s="183" t="s">
        <v>514</v>
      </c>
    </row>
    <row r="93" spans="1:9" ht="11.25">
      <c r="A93" s="183">
        <f>ROW()</f>
        <v>93</v>
      </c>
      <c r="B93" s="184">
        <v>13</v>
      </c>
      <c r="C93" s="183" t="s">
        <v>400</v>
      </c>
      <c r="D93" s="183" t="s">
        <v>401</v>
      </c>
      <c r="F93" s="223">
        <f>IF(ISBLANK('お客様情報2'!N42),"",'お客様情報2'!N42)</f>
      </c>
      <c r="G93" s="197" t="s">
        <v>622</v>
      </c>
      <c r="I93" s="183" t="s">
        <v>514</v>
      </c>
    </row>
    <row r="94" spans="1:9" ht="11.25">
      <c r="A94" s="183">
        <f>ROW()</f>
        <v>94</v>
      </c>
      <c r="B94" s="184">
        <v>13</v>
      </c>
      <c r="C94" s="183" t="s">
        <v>402</v>
      </c>
      <c r="D94" s="183" t="s">
        <v>403</v>
      </c>
      <c r="F94" s="223">
        <f>IF(ISBLANK('お客様情報2'!N43),"",'お客様情報2'!N43)</f>
      </c>
      <c r="G94" s="197" t="s">
        <v>623</v>
      </c>
      <c r="I94" s="183" t="s">
        <v>514</v>
      </c>
    </row>
    <row r="95" spans="1:13" ht="11.25">
      <c r="A95" s="198">
        <f>ROW()</f>
        <v>95</v>
      </c>
      <c r="B95" s="199">
        <v>13</v>
      </c>
      <c r="C95" s="198" t="s">
        <v>404</v>
      </c>
      <c r="D95" s="198" t="s">
        <v>405</v>
      </c>
      <c r="E95" s="198"/>
      <c r="F95" s="222"/>
      <c r="G95" s="201"/>
      <c r="H95" s="200"/>
      <c r="I95" s="198" t="s">
        <v>516</v>
      </c>
      <c r="J95" s="198"/>
      <c r="K95" s="198" t="s">
        <v>519</v>
      </c>
      <c r="L95" s="202"/>
      <c r="M95" s="198"/>
    </row>
    <row r="96" spans="1:9" ht="11.25">
      <c r="A96" s="183">
        <f>ROW()</f>
        <v>96</v>
      </c>
      <c r="B96" s="184">
        <v>13</v>
      </c>
      <c r="C96" s="183" t="s">
        <v>406</v>
      </c>
      <c r="D96" s="183" t="s">
        <v>407</v>
      </c>
      <c r="F96" s="223">
        <f>IF(ISBLANK('お客様情報2'!N44),"",'お客様情報2'!N44)</f>
      </c>
      <c r="G96" s="197" t="s">
        <v>624</v>
      </c>
      <c r="I96" s="183" t="s">
        <v>514</v>
      </c>
    </row>
    <row r="97" spans="1:9" ht="11.25">
      <c r="A97" s="183">
        <f>ROW()</f>
        <v>97</v>
      </c>
      <c r="B97" s="184">
        <v>13</v>
      </c>
      <c r="C97" s="183" t="s">
        <v>408</v>
      </c>
      <c r="D97" s="183" t="s">
        <v>409</v>
      </c>
      <c r="F97" s="223">
        <f>SUBSTITUTE(SUBSTITUTE(ASC('お客様情報2'!AH44),"　","")," ","")</f>
      </c>
      <c r="G97" s="197" t="s">
        <v>625</v>
      </c>
      <c r="I97" s="183" t="s">
        <v>514</v>
      </c>
    </row>
    <row r="98" spans="1:13" ht="11.25">
      <c r="A98" s="198">
        <f>ROW()</f>
        <v>98</v>
      </c>
      <c r="B98" s="199">
        <v>13</v>
      </c>
      <c r="C98" s="198" t="s">
        <v>410</v>
      </c>
      <c r="D98" s="198" t="s">
        <v>411</v>
      </c>
      <c r="E98" s="198"/>
      <c r="F98" s="222"/>
      <c r="G98" s="201"/>
      <c r="H98" s="200"/>
      <c r="I98" s="198" t="s">
        <v>516</v>
      </c>
      <c r="J98" s="198"/>
      <c r="K98" s="198" t="s">
        <v>519</v>
      </c>
      <c r="L98" s="202"/>
      <c r="M98" s="198"/>
    </row>
    <row r="99" spans="1:10" ht="11.25">
      <c r="A99" s="183">
        <f>ROW()</f>
        <v>99</v>
      </c>
      <c r="B99" s="184">
        <v>13</v>
      </c>
      <c r="C99" s="183" t="s">
        <v>412</v>
      </c>
      <c r="D99" s="183" t="s">
        <v>413</v>
      </c>
      <c r="F99" s="223" t="str">
        <f>G99</f>
        <v>×</v>
      </c>
      <c r="G99" s="239" t="str">
        <f>IF(code!H80=1,VLOOKUP(TRUE,_ch3199,2,FALSE),"×")</f>
        <v>×</v>
      </c>
      <c r="I99" s="183" t="s">
        <v>515</v>
      </c>
      <c r="J99" s="183" t="s">
        <v>521</v>
      </c>
    </row>
    <row r="100" spans="1:13" ht="11.25">
      <c r="A100" s="198">
        <f>ROW()</f>
        <v>100</v>
      </c>
      <c r="B100" s="199">
        <v>16</v>
      </c>
      <c r="C100" s="198" t="s">
        <v>414</v>
      </c>
      <c r="D100" s="198" t="s">
        <v>415</v>
      </c>
      <c r="E100" s="198"/>
      <c r="F100" s="222"/>
      <c r="G100" s="201"/>
      <c r="H100" s="200"/>
      <c r="I100" s="198" t="s">
        <v>516</v>
      </c>
      <c r="J100" s="198"/>
      <c r="K100" s="198" t="s">
        <v>519</v>
      </c>
      <c r="L100" s="202"/>
      <c r="M100" s="198"/>
    </row>
    <row r="101" spans="1:9" ht="11.25">
      <c r="A101" s="183">
        <f>ROW()</f>
        <v>101</v>
      </c>
      <c r="B101" s="184">
        <v>16</v>
      </c>
      <c r="C101" s="183" t="s">
        <v>416</v>
      </c>
      <c r="D101" s="183" t="s">
        <v>417</v>
      </c>
      <c r="F101" s="223">
        <f>IF(ISBLANK('ｱｶｳﾝﾄ情報'!H26),"",'ｱｶｳﾝﾄ情報'!H26)</f>
      </c>
      <c r="G101" s="197" t="s">
        <v>626</v>
      </c>
      <c r="I101" s="183" t="s">
        <v>514</v>
      </c>
    </row>
    <row r="102" spans="1:9" ht="11.25">
      <c r="A102" s="183">
        <f>ROW()</f>
        <v>102</v>
      </c>
      <c r="B102" s="184">
        <v>16</v>
      </c>
      <c r="C102" s="183" t="s">
        <v>418</v>
      </c>
      <c r="D102" s="183" t="s">
        <v>419</v>
      </c>
      <c r="F102" s="223">
        <f>IF(ISBLANK('ｱｶｳﾝﾄ情報'!E27),"",'ｱｶｳﾝﾄ情報'!E27)</f>
      </c>
      <c r="G102" s="197" t="s">
        <v>627</v>
      </c>
      <c r="I102" s="183" t="s">
        <v>514</v>
      </c>
    </row>
    <row r="103" spans="1:9" ht="11.25">
      <c r="A103" s="183">
        <f>ROW()</f>
        <v>103</v>
      </c>
      <c r="B103" s="184">
        <v>16</v>
      </c>
      <c r="C103" s="183" t="s">
        <v>420</v>
      </c>
      <c r="D103" s="183" t="s">
        <v>421</v>
      </c>
      <c r="F103" s="223">
        <f>IF(ISBLANK('ｱｶｳﾝﾄ情報'!H28),"",'ｱｶｳﾝﾄ情報'!H28)</f>
      </c>
      <c r="G103" s="197" t="s">
        <v>628</v>
      </c>
      <c r="I103" s="183" t="s">
        <v>514</v>
      </c>
    </row>
    <row r="104" spans="1:9" ht="11.25">
      <c r="A104" s="183">
        <f>ROW()</f>
        <v>104</v>
      </c>
      <c r="B104" s="184">
        <v>16</v>
      </c>
      <c r="C104" s="183" t="s">
        <v>422</v>
      </c>
      <c r="D104" s="183" t="s">
        <v>423</v>
      </c>
      <c r="F104" s="223">
        <f>IF(ISBLANK('ｱｶｳﾝﾄ情報'!E29),"",'ｱｶｳﾝﾄ情報'!E29)</f>
      </c>
      <c r="G104" s="197" t="s">
        <v>629</v>
      </c>
      <c r="I104" s="183" t="s">
        <v>514</v>
      </c>
    </row>
    <row r="105" spans="1:9" ht="11.25">
      <c r="A105" s="183">
        <f>ROW()</f>
        <v>105</v>
      </c>
      <c r="B105" s="184">
        <v>16</v>
      </c>
      <c r="C105" s="183" t="s">
        <v>424</v>
      </c>
      <c r="D105" s="183" t="s">
        <v>425</v>
      </c>
      <c r="F105" s="223">
        <f>IF(ISBLANK('ｱｶｳﾝﾄ情報'!H30),"",'ｱｶｳﾝﾄ情報'!H30)</f>
      </c>
      <c r="G105" s="197" t="s">
        <v>630</v>
      </c>
      <c r="I105" s="183" t="s">
        <v>514</v>
      </c>
    </row>
    <row r="106" spans="1:9" ht="11.25">
      <c r="A106" s="183">
        <f>ROW()</f>
        <v>106</v>
      </c>
      <c r="B106" s="184">
        <v>16</v>
      </c>
      <c r="C106" s="183" t="s">
        <v>426</v>
      </c>
      <c r="D106" s="183" t="s">
        <v>427</v>
      </c>
      <c r="F106" s="223">
        <f>IF(ISBLANK('ｱｶｳﾝﾄ情報'!E31),"",'ｱｶｳﾝﾄ情報'!E31)</f>
      </c>
      <c r="G106" s="197" t="s">
        <v>631</v>
      </c>
      <c r="I106" s="183" t="s">
        <v>514</v>
      </c>
    </row>
    <row r="107" spans="1:9" ht="11.25">
      <c r="A107" s="183">
        <f>ROW()</f>
        <v>107</v>
      </c>
      <c r="B107" s="184">
        <v>16</v>
      </c>
      <c r="C107" s="183" t="s">
        <v>428</v>
      </c>
      <c r="D107" s="183" t="s">
        <v>429</v>
      </c>
      <c r="F107" s="223" t="str">
        <f>IF(G107=TRUE,"TRUE","FALSE")</f>
        <v>FALSE</v>
      </c>
      <c r="G107" s="193" t="b">
        <f>'ｱｶｳﾝﾄ情報'!AU33</f>
        <v>0</v>
      </c>
      <c r="I107" s="183" t="s">
        <v>516</v>
      </c>
    </row>
    <row r="108" spans="1:9" ht="11.25">
      <c r="A108" s="183">
        <f>ROW()</f>
        <v>108</v>
      </c>
      <c r="B108" s="184">
        <v>16</v>
      </c>
      <c r="C108" s="183" t="s">
        <v>430</v>
      </c>
      <c r="D108" s="183" t="s">
        <v>431</v>
      </c>
      <c r="F108" s="223" t="str">
        <f>IF(G108=TRUE,"TRUE","FALSE")</f>
        <v>FALSE</v>
      </c>
      <c r="G108" s="193" t="b">
        <f>'ｱｶｳﾝﾄ情報'!AU34</f>
        <v>0</v>
      </c>
      <c r="I108" s="183" t="s">
        <v>516</v>
      </c>
    </row>
    <row r="109" spans="1:13" ht="11.25">
      <c r="A109" s="198">
        <f>ROW()</f>
        <v>109</v>
      </c>
      <c r="B109" s="199">
        <v>16</v>
      </c>
      <c r="C109" s="198" t="s">
        <v>432</v>
      </c>
      <c r="D109" s="198" t="s">
        <v>433</v>
      </c>
      <c r="E109" s="198"/>
      <c r="F109" s="222"/>
      <c r="G109" s="201"/>
      <c r="H109" s="200"/>
      <c r="I109" s="198" t="s">
        <v>516</v>
      </c>
      <c r="J109" s="198"/>
      <c r="K109" s="198" t="s">
        <v>519</v>
      </c>
      <c r="L109" s="202"/>
      <c r="M109" s="198"/>
    </row>
    <row r="110" spans="1:10" ht="11.25">
      <c r="A110" s="183">
        <f>ROW()</f>
        <v>110</v>
      </c>
      <c r="B110" s="184">
        <v>16</v>
      </c>
      <c r="C110" s="183" t="s">
        <v>434</v>
      </c>
      <c r="D110" s="183" t="s">
        <v>435</v>
      </c>
      <c r="F110" s="223">
        <f>G110</f>
        <v>2</v>
      </c>
      <c r="G110" s="239">
        <f>IF(code!H84=0,2,1)</f>
        <v>2</v>
      </c>
      <c r="H110" s="240"/>
      <c r="I110" s="241" t="s">
        <v>515</v>
      </c>
      <c r="J110" s="241">
        <v>3201</v>
      </c>
    </row>
    <row r="111" spans="1:9" ht="11.25">
      <c r="A111" s="183">
        <f>ROW()</f>
        <v>111</v>
      </c>
      <c r="B111" s="184">
        <v>16</v>
      </c>
      <c r="C111" s="183" t="s">
        <v>436</v>
      </c>
      <c r="D111" s="183" t="s">
        <v>437</v>
      </c>
      <c r="F111" s="223">
        <f>IF(ISBLANK('ｱｶｳﾝﾄ情報'!W49),"",CONCATENATE("N",'ｱｶｳﾝﾄ情報'!W49))</f>
      </c>
      <c r="G111" s="193" t="s">
        <v>4</v>
      </c>
      <c r="I111" s="183" t="s">
        <v>514</v>
      </c>
    </row>
    <row r="112" spans="1:9" ht="11.25">
      <c r="A112" s="183">
        <f>ROW()</f>
        <v>112</v>
      </c>
      <c r="B112" s="184">
        <v>16</v>
      </c>
      <c r="C112" s="183" t="s">
        <v>438</v>
      </c>
      <c r="D112" s="183" t="s">
        <v>3</v>
      </c>
      <c r="F112" s="223">
        <f>IF(ISBLANK('ｱｶｳﾝﾄ情報'!K51),"",'ｱｶｳﾝﾄ情報'!K51)</f>
      </c>
      <c r="G112" s="193" t="s">
        <v>5</v>
      </c>
      <c r="I112" s="183" t="s">
        <v>514</v>
      </c>
    </row>
    <row r="113" spans="1:9" ht="11.25">
      <c r="A113" s="183">
        <f>ROW()</f>
        <v>113</v>
      </c>
      <c r="B113" s="184">
        <v>16</v>
      </c>
      <c r="C113" s="183" t="s">
        <v>439</v>
      </c>
      <c r="D113" s="183" t="s">
        <v>440</v>
      </c>
      <c r="F113" s="223">
        <f>IF(ISBLANK('ｱｶｳﾝﾄ情報'!H52),"",'ｱｶｳﾝﾄ情報'!H52)</f>
      </c>
      <c r="G113" s="193" t="s">
        <v>6</v>
      </c>
      <c r="I113" s="183" t="s">
        <v>514</v>
      </c>
    </row>
    <row r="114" spans="1:9" ht="11.25">
      <c r="A114" s="183">
        <f>ROW()</f>
        <v>114</v>
      </c>
      <c r="B114" s="184">
        <v>16</v>
      </c>
      <c r="C114" s="183" t="s">
        <v>441</v>
      </c>
      <c r="D114" s="183" t="s">
        <v>442</v>
      </c>
      <c r="F114" s="223">
        <f>IF(ISBLANK('ｱｶｳﾝﾄ情報'!AE52),"",'ｱｶｳﾝﾄ情報'!AE52)</f>
      </c>
      <c r="G114" s="193" t="s">
        <v>7</v>
      </c>
      <c r="I114" s="183" t="s">
        <v>514</v>
      </c>
    </row>
    <row r="115" spans="1:9" ht="11.25">
      <c r="A115" s="183">
        <f>ROW()</f>
        <v>115</v>
      </c>
      <c r="B115" s="184">
        <v>16</v>
      </c>
      <c r="C115" s="183" t="s">
        <v>443</v>
      </c>
      <c r="D115" s="183" t="s">
        <v>444</v>
      </c>
      <c r="F115" s="223">
        <f>IF(ISBLANK('ｱｶｳﾝﾄ情報'!K53),"",'ｱｶｳﾝﾄ情報'!K53)</f>
      </c>
      <c r="G115" s="193" t="s">
        <v>8</v>
      </c>
      <c r="I115" s="183" t="s">
        <v>514</v>
      </c>
    </row>
    <row r="116" spans="1:9" ht="11.25">
      <c r="A116" s="183">
        <f>ROW()</f>
        <v>116</v>
      </c>
      <c r="B116" s="184">
        <v>16</v>
      </c>
      <c r="C116" s="183" t="s">
        <v>445</v>
      </c>
      <c r="D116" s="183" t="s">
        <v>446</v>
      </c>
      <c r="F116" s="223">
        <f>IF(ISBLANK('ｱｶｳﾝﾄ情報'!H54),"",'ｱｶｳﾝﾄ情報'!H54)</f>
      </c>
      <c r="G116" s="197" t="s">
        <v>9</v>
      </c>
      <c r="I116" s="183" t="s">
        <v>514</v>
      </c>
    </row>
    <row r="117" spans="1:9" ht="11.25">
      <c r="A117" s="183">
        <f>ROW()</f>
        <v>117</v>
      </c>
      <c r="B117" s="184">
        <v>16</v>
      </c>
      <c r="C117" s="183" t="s">
        <v>447</v>
      </c>
      <c r="D117" s="183" t="s">
        <v>448</v>
      </c>
      <c r="F117" s="223">
        <f>IF(ISBLANK('ｱｶｳﾝﾄ情報'!AE54),"",'ｱｶｳﾝﾄ情報'!AE54)</f>
      </c>
      <c r="G117" s="193" t="s">
        <v>10</v>
      </c>
      <c r="I117" s="183" t="s">
        <v>514</v>
      </c>
    </row>
    <row r="118" spans="1:9" ht="11.25">
      <c r="A118" s="183">
        <f>ROW()</f>
        <v>118</v>
      </c>
      <c r="B118" s="184">
        <v>16</v>
      </c>
      <c r="C118" s="183" t="s">
        <v>449</v>
      </c>
      <c r="D118" s="183" t="s">
        <v>450</v>
      </c>
      <c r="F118" s="223">
        <f>IF(ISBLANK('ｱｶｳﾝﾄ情報'!K55),"",'ｱｶｳﾝﾄ情報'!K55)</f>
      </c>
      <c r="G118" s="193" t="s">
        <v>11</v>
      </c>
      <c r="I118" s="183" t="s">
        <v>514</v>
      </c>
    </row>
    <row r="119" spans="1:9" ht="11.25">
      <c r="A119" s="183">
        <f>ROW()</f>
        <v>119</v>
      </c>
      <c r="B119" s="184">
        <v>16</v>
      </c>
      <c r="C119" s="183" t="s">
        <v>451</v>
      </c>
      <c r="D119" s="183" t="s">
        <v>452</v>
      </c>
      <c r="F119" s="223">
        <f>IF(ISBLANK('ｱｶｳﾝﾄ情報'!H56),"",'ｱｶｳﾝﾄ情報'!H56)</f>
      </c>
      <c r="G119" s="193" t="s">
        <v>12</v>
      </c>
      <c r="I119" s="183" t="s">
        <v>514</v>
      </c>
    </row>
    <row r="120" spans="1:9" ht="11.25">
      <c r="A120" s="183">
        <f>ROW()</f>
        <v>120</v>
      </c>
      <c r="B120" s="184">
        <v>16</v>
      </c>
      <c r="C120" s="183" t="s">
        <v>453</v>
      </c>
      <c r="D120" s="183" t="s">
        <v>454</v>
      </c>
      <c r="F120" s="223">
        <f>IF(ISBLANK('ｱｶｳﾝﾄ情報'!AE56),"",'ｱｶｳﾝﾄ情報'!AE56)</f>
      </c>
      <c r="G120" s="193" t="s">
        <v>13</v>
      </c>
      <c r="I120" s="183" t="s">
        <v>514</v>
      </c>
    </row>
    <row r="121" spans="1:9" ht="11.25">
      <c r="A121" s="183">
        <f>ROW()</f>
        <v>121</v>
      </c>
      <c r="B121" s="184">
        <v>16</v>
      </c>
      <c r="C121" s="183" t="s">
        <v>455</v>
      </c>
      <c r="D121" s="183" t="s">
        <v>456</v>
      </c>
      <c r="F121" s="223">
        <f>IF(ISBLANK('ｱｶｳﾝﾄ情報'!K57),"",'ｱｶｳﾝﾄ情報'!K57)</f>
      </c>
      <c r="G121" s="197" t="s">
        <v>14</v>
      </c>
      <c r="I121" s="183" t="s">
        <v>514</v>
      </c>
    </row>
    <row r="122" spans="1:9" ht="11.25">
      <c r="A122" s="183">
        <f>ROW()</f>
        <v>122</v>
      </c>
      <c r="B122" s="184">
        <v>16</v>
      </c>
      <c r="C122" s="183" t="s">
        <v>457</v>
      </c>
      <c r="D122" s="183" t="s">
        <v>458</v>
      </c>
      <c r="F122" s="223">
        <f>IF(ISBLANK('ｱｶｳﾝﾄ情報'!H58),"",'ｱｶｳﾝﾄ情報'!H58)</f>
      </c>
      <c r="G122" s="193" t="s">
        <v>15</v>
      </c>
      <c r="I122" s="183" t="s">
        <v>514</v>
      </c>
    </row>
    <row r="123" spans="1:9" ht="11.25">
      <c r="A123" s="183">
        <f>ROW()</f>
        <v>123</v>
      </c>
      <c r="B123" s="184">
        <v>16</v>
      </c>
      <c r="C123" s="183" t="s">
        <v>459</v>
      </c>
      <c r="D123" s="183" t="s">
        <v>460</v>
      </c>
      <c r="F123" s="223">
        <f>IF(ISBLANK('ｱｶｳﾝﾄ情報'!AE58),"",'ｱｶｳﾝﾄ情報'!AE58)</f>
      </c>
      <c r="G123" s="193" t="s">
        <v>16</v>
      </c>
      <c r="I123" s="183" t="s">
        <v>514</v>
      </c>
    </row>
    <row r="124" spans="1:13" ht="11.25">
      <c r="A124" s="198">
        <f>ROW()</f>
        <v>124</v>
      </c>
      <c r="B124" s="199">
        <v>16</v>
      </c>
      <c r="C124" s="198" t="s">
        <v>461</v>
      </c>
      <c r="D124" s="198" t="s">
        <v>462</v>
      </c>
      <c r="E124" s="198"/>
      <c r="F124" s="222"/>
      <c r="G124" s="201"/>
      <c r="H124" s="200"/>
      <c r="I124" s="198" t="s">
        <v>516</v>
      </c>
      <c r="J124" s="198"/>
      <c r="K124" s="198" t="s">
        <v>519</v>
      </c>
      <c r="L124" s="202"/>
      <c r="M124" s="198"/>
    </row>
    <row r="125" spans="1:10" ht="11.25">
      <c r="A125" s="183">
        <f>ROW()</f>
        <v>125</v>
      </c>
      <c r="B125" s="184">
        <v>16</v>
      </c>
      <c r="C125" s="183" t="s">
        <v>463</v>
      </c>
      <c r="D125" s="183" t="s">
        <v>464</v>
      </c>
      <c r="F125" s="223">
        <f>G125</f>
        <v>2</v>
      </c>
      <c r="G125" s="239">
        <f>IF(code!H87=0,2,1)</f>
        <v>2</v>
      </c>
      <c r="I125" s="183" t="s">
        <v>515</v>
      </c>
      <c r="J125" s="183">
        <v>3201</v>
      </c>
    </row>
    <row r="126" spans="1:9" ht="11.25">
      <c r="A126" s="183">
        <f>ROW()</f>
        <v>126</v>
      </c>
      <c r="B126" s="184">
        <v>16</v>
      </c>
      <c r="C126" s="183" t="s">
        <v>465</v>
      </c>
      <c r="D126" s="183" t="s">
        <v>466</v>
      </c>
      <c r="F126" s="223">
        <f>IF(ISBLANK('ｱｶｳﾝﾄ情報'!W62),"",CONCATENATE("N",'ｱｶｳﾝﾄ情報'!W62))</f>
      </c>
      <c r="G126" s="197" t="s">
        <v>17</v>
      </c>
      <c r="I126" s="183" t="s">
        <v>514</v>
      </c>
    </row>
    <row r="127" spans="1:13" ht="11.25">
      <c r="A127" s="198">
        <f>ROW()</f>
        <v>127</v>
      </c>
      <c r="B127" s="199" t="s">
        <v>133</v>
      </c>
      <c r="C127" s="198" t="s">
        <v>467</v>
      </c>
      <c r="D127" s="198" t="s">
        <v>468</v>
      </c>
      <c r="E127" s="198"/>
      <c r="F127" s="222"/>
      <c r="G127" s="201"/>
      <c r="H127" s="200"/>
      <c r="I127" s="198" t="s">
        <v>516</v>
      </c>
      <c r="J127" s="198"/>
      <c r="K127" s="198" t="s">
        <v>519</v>
      </c>
      <c r="L127" s="202"/>
      <c r="M127" s="198"/>
    </row>
    <row r="128" spans="1:10" ht="11.25">
      <c r="A128" s="183">
        <f>ROW()</f>
        <v>128</v>
      </c>
      <c r="B128" s="184" t="s">
        <v>133</v>
      </c>
      <c r="C128" s="183" t="s">
        <v>469</v>
      </c>
      <c r="D128" s="183" t="s">
        <v>470</v>
      </c>
      <c r="F128" s="223" t="str">
        <f aca="true" t="shared" si="0" ref="F128:F133">G128</f>
        <v>×</v>
      </c>
      <c r="G128" s="239" t="str">
        <f>IF(code!H57=1,VLOOKUP(TRUE,_ch3200,2,FALSE),"×")</f>
        <v>×</v>
      </c>
      <c r="I128" s="183" t="s">
        <v>515</v>
      </c>
      <c r="J128" s="183" t="s">
        <v>522</v>
      </c>
    </row>
    <row r="129" spans="1:11" ht="11.25">
      <c r="A129" s="183">
        <f>ROW()</f>
        <v>129</v>
      </c>
      <c r="B129" s="184" t="s">
        <v>133</v>
      </c>
      <c r="C129" s="183" t="s">
        <v>471</v>
      </c>
      <c r="D129" s="183" t="s">
        <v>472</v>
      </c>
      <c r="F129" s="223" t="str">
        <f t="shared" si="0"/>
        <v>×</v>
      </c>
      <c r="G129" s="239" t="str">
        <f>IF(code!H103=1,VLOOKUP(TRUE,_ch3200_6,2,FALSE),"×")</f>
        <v>×</v>
      </c>
      <c r="H129" s="240"/>
      <c r="I129" s="241" t="s">
        <v>515</v>
      </c>
      <c r="J129" s="241">
        <v>3200</v>
      </c>
      <c r="K129" s="241"/>
    </row>
    <row r="130" spans="1:11" ht="11.25">
      <c r="A130" s="183">
        <f>ROW()</f>
        <v>130</v>
      </c>
      <c r="B130" s="184" t="s">
        <v>133</v>
      </c>
      <c r="C130" s="183" t="s">
        <v>473</v>
      </c>
      <c r="D130" s="183" t="s">
        <v>474</v>
      </c>
      <c r="F130" s="223" t="str">
        <f t="shared" si="0"/>
        <v>×</v>
      </c>
      <c r="G130" s="239" t="str">
        <f>IF(code!H106=1,VLOOKUP(TRUE,_ch3200_7,2,FALSE),"×")</f>
        <v>×</v>
      </c>
      <c r="H130" s="240"/>
      <c r="I130" s="241" t="s">
        <v>515</v>
      </c>
      <c r="J130" s="241">
        <v>3200</v>
      </c>
      <c r="K130" s="241"/>
    </row>
    <row r="131" spans="1:11" ht="11.25">
      <c r="A131" s="183">
        <f>ROW()</f>
        <v>131</v>
      </c>
      <c r="B131" s="184" t="s">
        <v>133</v>
      </c>
      <c r="C131" s="183" t="s">
        <v>475</v>
      </c>
      <c r="D131" s="183" t="s">
        <v>476</v>
      </c>
      <c r="F131" s="223" t="str">
        <f t="shared" si="0"/>
        <v>×</v>
      </c>
      <c r="G131" s="239" t="str">
        <f>IF(code!H67=1,VLOOKUP(TRUE,_ch3200_1,2,FALSE),"×")</f>
        <v>×</v>
      </c>
      <c r="H131" s="240"/>
      <c r="I131" s="241" t="s">
        <v>515</v>
      </c>
      <c r="J131" s="241">
        <v>3200</v>
      </c>
      <c r="K131" s="241"/>
    </row>
    <row r="132" spans="1:10" ht="11.25">
      <c r="A132" s="183">
        <f>ROW()</f>
        <v>132</v>
      </c>
      <c r="B132" s="184" t="s">
        <v>133</v>
      </c>
      <c r="C132" s="183" t="s">
        <v>477</v>
      </c>
      <c r="D132" s="183" t="s">
        <v>643</v>
      </c>
      <c r="F132" s="223" t="str">
        <f t="shared" si="0"/>
        <v>×</v>
      </c>
      <c r="G132" s="239" t="str">
        <f>IF(code!H70=1,VLOOKUP(TRUE,_ch3200_2,2,FALSE),"×")</f>
        <v>×</v>
      </c>
      <c r="I132" s="183" t="s">
        <v>515</v>
      </c>
      <c r="J132" s="183">
        <v>3200</v>
      </c>
    </row>
    <row r="133" spans="1:13" ht="11.25">
      <c r="A133" s="241">
        <f>ROW()</f>
        <v>133</v>
      </c>
      <c r="B133" s="194">
        <v>14</v>
      </c>
      <c r="C133" s="241" t="s">
        <v>645</v>
      </c>
      <c r="D133" s="241" t="s">
        <v>644</v>
      </c>
      <c r="E133" s="241"/>
      <c r="F133" s="223" t="str">
        <f t="shared" si="0"/>
        <v>×</v>
      </c>
      <c r="G133" s="239" t="str">
        <f>IF(code!H94=1,VLOOKUP(TRUE,_ch3200_3,2,FALSE),"×")</f>
        <v>×</v>
      </c>
      <c r="H133" s="240"/>
      <c r="I133" s="241" t="s">
        <v>515</v>
      </c>
      <c r="J133" s="241">
        <v>3200</v>
      </c>
      <c r="K133" s="241"/>
      <c r="L133" s="325"/>
      <c r="M133" s="241"/>
    </row>
    <row r="134" spans="1:13" ht="11.25">
      <c r="A134" s="241">
        <f>ROW()</f>
        <v>134</v>
      </c>
      <c r="B134" s="194">
        <v>14</v>
      </c>
      <c r="C134" s="241" t="s">
        <v>667</v>
      </c>
      <c r="D134" s="241" t="s">
        <v>666</v>
      </c>
      <c r="E134" s="241"/>
      <c r="F134" s="223" t="str">
        <f>G134</f>
        <v>×</v>
      </c>
      <c r="G134" s="239" t="str">
        <f>IF(code!H97=1,VLOOKUP(TRUE,_ch3200_4,2,FALSE),"×")</f>
        <v>×</v>
      </c>
      <c r="H134" s="240"/>
      <c r="I134" s="241" t="s">
        <v>515</v>
      </c>
      <c r="J134" s="241">
        <v>3200</v>
      </c>
      <c r="K134" s="241"/>
      <c r="L134" s="325"/>
      <c r="M134" s="241"/>
    </row>
    <row r="135" spans="1:13" ht="11.25">
      <c r="A135" s="241">
        <f>ROW()</f>
        <v>135</v>
      </c>
      <c r="B135" s="194">
        <v>14</v>
      </c>
      <c r="C135" s="241" t="s">
        <v>733</v>
      </c>
      <c r="D135" s="241" t="s">
        <v>734</v>
      </c>
      <c r="E135" s="241"/>
      <c r="F135" s="426">
        <f>G135</f>
      </c>
      <c r="G135" s="427">
        <f>IF(code!F119=TRUE,2,"")</f>
      </c>
      <c r="H135" s="240"/>
      <c r="I135" s="241" t="s">
        <v>515</v>
      </c>
      <c r="J135" s="241">
        <v>4109</v>
      </c>
      <c r="K135" s="241"/>
      <c r="L135" s="325"/>
      <c r="M135" s="241"/>
    </row>
    <row r="136" spans="1:13" ht="11.25">
      <c r="A136" s="355">
        <f>ROW()</f>
        <v>136</v>
      </c>
      <c r="B136" s="356">
        <v>14</v>
      </c>
      <c r="C136" s="355" t="s">
        <v>668</v>
      </c>
      <c r="D136" s="355" t="s">
        <v>685</v>
      </c>
      <c r="E136" s="355"/>
      <c r="F136" s="357"/>
      <c r="G136" s="358"/>
      <c r="H136" s="359"/>
      <c r="I136" s="355" t="s">
        <v>516</v>
      </c>
      <c r="J136" s="355"/>
      <c r="K136" s="355"/>
      <c r="L136" s="360"/>
      <c r="M136" s="355"/>
    </row>
    <row r="137" spans="1:13" ht="11.25">
      <c r="A137" s="241">
        <f>ROW()</f>
        <v>137</v>
      </c>
      <c r="B137" s="194">
        <v>14</v>
      </c>
      <c r="C137" s="241" t="s">
        <v>735</v>
      </c>
      <c r="D137" s="241" t="s">
        <v>736</v>
      </c>
      <c r="E137" s="241"/>
      <c r="F137" s="223" t="str">
        <f>G137</f>
        <v>×</v>
      </c>
      <c r="G137" s="239" t="str">
        <f>IF(code!H100=1,VLOOKUP(TRUE,_ch3200_5,2,FALSE),"×")</f>
        <v>×</v>
      </c>
      <c r="H137" s="240"/>
      <c r="I137" s="241" t="s">
        <v>515</v>
      </c>
      <c r="J137" s="241">
        <v>3200</v>
      </c>
      <c r="K137" s="241"/>
      <c r="L137" s="325"/>
      <c r="M137" s="241"/>
    </row>
    <row r="138" spans="1:13" ht="11.25">
      <c r="A138" s="355">
        <v>138</v>
      </c>
      <c r="B138" s="356"/>
      <c r="C138" s="355"/>
      <c r="D138" s="355"/>
      <c r="E138" s="355"/>
      <c r="F138" s="357"/>
      <c r="G138" s="358"/>
      <c r="H138" s="359"/>
      <c r="I138" s="355"/>
      <c r="J138" s="355"/>
      <c r="K138" s="355"/>
      <c r="L138" s="360"/>
      <c r="M138" s="355"/>
    </row>
    <row r="139" spans="1:13" ht="11.25">
      <c r="A139" s="198">
        <f>ROW()</f>
        <v>139</v>
      </c>
      <c r="B139" s="199" t="s">
        <v>133</v>
      </c>
      <c r="C139" s="198" t="s">
        <v>478</v>
      </c>
      <c r="D139" s="198" t="s">
        <v>479</v>
      </c>
      <c r="E139" s="198"/>
      <c r="F139" s="222"/>
      <c r="G139" s="201"/>
      <c r="H139" s="200"/>
      <c r="I139" s="198" t="s">
        <v>516</v>
      </c>
      <c r="J139" s="198"/>
      <c r="K139" s="198" t="s">
        <v>519</v>
      </c>
      <c r="L139" s="202"/>
      <c r="M139" s="198"/>
    </row>
    <row r="140" spans="1:13" ht="11.25">
      <c r="A140" s="198">
        <f>ROW()</f>
        <v>140</v>
      </c>
      <c r="B140" s="199" t="s">
        <v>133</v>
      </c>
      <c r="C140" s="198" t="s">
        <v>480</v>
      </c>
      <c r="D140" s="198" t="s">
        <v>481</v>
      </c>
      <c r="E140" s="198"/>
      <c r="F140" s="222"/>
      <c r="G140" s="201"/>
      <c r="H140" s="200"/>
      <c r="I140" s="198" t="s">
        <v>516</v>
      </c>
      <c r="J140" s="198"/>
      <c r="K140" s="198" t="s">
        <v>518</v>
      </c>
      <c r="L140" s="202"/>
      <c r="M140" s="198"/>
    </row>
    <row r="141" spans="1:10" ht="11.25">
      <c r="A141" s="183">
        <f>ROW()</f>
        <v>141</v>
      </c>
      <c r="B141" s="184" t="s">
        <v>133</v>
      </c>
      <c r="C141" s="183" t="s">
        <v>482</v>
      </c>
      <c r="D141" s="183" t="s">
        <v>483</v>
      </c>
      <c r="F141" s="223">
        <f>IF(ISBLANK('付加ｻｰﾋﾞｽ情報'!AD42),"",VLOOKUP('付加ｻｰﾋﾞｽ情報'!AD42,_3021,2,FALSE))</f>
      </c>
      <c r="G141" s="197" t="s">
        <v>646</v>
      </c>
      <c r="I141" s="183" t="s">
        <v>515</v>
      </c>
      <c r="J141" s="241">
        <v>3021</v>
      </c>
    </row>
    <row r="142" spans="1:9" ht="11.25">
      <c r="A142" s="183">
        <f>ROW()</f>
        <v>142</v>
      </c>
      <c r="B142" s="184" t="s">
        <v>133</v>
      </c>
      <c r="C142" s="183" t="s">
        <v>484</v>
      </c>
      <c r="D142" s="183" t="s">
        <v>485</v>
      </c>
      <c r="F142" s="223" t="str">
        <f>IF(ISBLANK('付加ｻｰﾋﾞｽ情報'!C43),"",'付加ｻｰﾋﾞｽ情報'!C43)</f>
        <v>プロデュース.Inc</v>
      </c>
      <c r="G142" s="197" t="s">
        <v>647</v>
      </c>
      <c r="I142" s="183" t="s">
        <v>514</v>
      </c>
    </row>
    <row r="143" spans="1:13" ht="11.25">
      <c r="A143" s="198">
        <f>ROW()</f>
        <v>143</v>
      </c>
      <c r="B143" s="199" t="s">
        <v>133</v>
      </c>
      <c r="C143" s="198" t="s">
        <v>486</v>
      </c>
      <c r="D143" s="198" t="s">
        <v>487</v>
      </c>
      <c r="E143" s="198"/>
      <c r="F143" s="222"/>
      <c r="G143" s="201"/>
      <c r="H143" s="200"/>
      <c r="I143" s="198" t="s">
        <v>516</v>
      </c>
      <c r="J143" s="198"/>
      <c r="K143" s="198" t="s">
        <v>518</v>
      </c>
      <c r="L143" s="202"/>
      <c r="M143" s="198"/>
    </row>
    <row r="144" spans="1:9" ht="11.25">
      <c r="A144" s="183">
        <f>ROW()</f>
        <v>144</v>
      </c>
      <c r="B144" s="184" t="s">
        <v>133</v>
      </c>
      <c r="C144" s="183" t="s">
        <v>488</v>
      </c>
      <c r="D144" s="183" t="s">
        <v>489</v>
      </c>
      <c r="F144" s="223" t="str">
        <f>IF(ISBLANK('付加ｻｰﾋﾞｽ情報'!C44),"",'付加ｻｰﾋﾞｽ情報'!C44)</f>
        <v>荒瀬</v>
      </c>
      <c r="G144" s="197" t="s">
        <v>648</v>
      </c>
      <c r="I144" s="183" t="s">
        <v>514</v>
      </c>
    </row>
    <row r="145" spans="1:9" ht="11.25">
      <c r="A145" s="183">
        <f>ROW()</f>
        <v>145</v>
      </c>
      <c r="B145" s="184" t="s">
        <v>133</v>
      </c>
      <c r="C145" s="183" t="s">
        <v>490</v>
      </c>
      <c r="D145" s="183" t="s">
        <v>491</v>
      </c>
      <c r="F145" s="223" t="str">
        <f>SUBSTITUTE(SUBSTITUTE(ASC('付加ｻｰﾋﾞｽ情報'!C45),"　","")," ","")</f>
        <v>0120-435-233</v>
      </c>
      <c r="G145" s="197" t="s">
        <v>649</v>
      </c>
      <c r="I145" s="183" t="s">
        <v>514</v>
      </c>
    </row>
    <row r="146" spans="1:9" ht="11.25">
      <c r="A146" s="183">
        <f>ROW()</f>
        <v>146</v>
      </c>
      <c r="B146" s="184" t="s">
        <v>133</v>
      </c>
      <c r="C146" s="183" t="s">
        <v>492</v>
      </c>
      <c r="D146" s="183" t="s">
        <v>493</v>
      </c>
      <c r="F146" s="223" t="str">
        <f>SUBSTITUTE(SUBSTITUTE(ASC('付加ｻｰﾋﾞｽ情報'!M45),"　","")," ","")</f>
        <v>0120-435-230</v>
      </c>
      <c r="G146" s="197" t="s">
        <v>650</v>
      </c>
      <c r="I146" s="183" t="s">
        <v>514</v>
      </c>
    </row>
    <row r="147" spans="1:9" ht="11.25">
      <c r="A147" s="183">
        <f>ROW()</f>
        <v>147</v>
      </c>
      <c r="B147" s="184" t="s">
        <v>133</v>
      </c>
      <c r="C147" s="183" t="s">
        <v>494</v>
      </c>
      <c r="D147" s="183" t="s">
        <v>495</v>
      </c>
      <c r="F147" s="223">
        <f>IF(ISBLANK('付加ｻｰﾋﾞｽ情報'!C46),"",'付加ｻｰﾋﾞｽ情報'!C46)</f>
      </c>
      <c r="G147" s="197" t="s">
        <v>651</v>
      </c>
      <c r="I147" s="183" t="s">
        <v>514</v>
      </c>
    </row>
    <row r="148" spans="1:9" ht="11.25">
      <c r="A148" s="183">
        <f>ROW()</f>
        <v>148</v>
      </c>
      <c r="B148" s="184" t="s">
        <v>133</v>
      </c>
      <c r="C148" s="183" t="s">
        <v>496</v>
      </c>
      <c r="D148" s="183" t="s">
        <v>497</v>
      </c>
      <c r="F148" s="223">
        <f>IF(ISBLANK('付加ｻｰﾋﾞｽ情報'!Y43),"",'付加ｻｰﾋﾞｽ情報'!Y43)</f>
      </c>
      <c r="G148" s="197" t="s">
        <v>652</v>
      </c>
      <c r="I148" s="183" t="s">
        <v>514</v>
      </c>
    </row>
    <row r="149" spans="1:9" ht="11.25">
      <c r="A149" s="183">
        <f>ROW()</f>
        <v>149</v>
      </c>
      <c r="B149" s="184" t="s">
        <v>133</v>
      </c>
      <c r="C149" s="183" t="s">
        <v>498</v>
      </c>
      <c r="D149" s="183" t="s">
        <v>499</v>
      </c>
      <c r="F149" s="223" t="str">
        <f>IF(ISBLANK('付加ｻｰﾋﾞｽ情報'!Y44),"",'付加ｻｰﾋﾞｽ情報'!Y44)</f>
        <v>荒瀬</v>
      </c>
      <c r="G149" s="197" t="s">
        <v>653</v>
      </c>
      <c r="I149" s="183" t="s">
        <v>514</v>
      </c>
    </row>
    <row r="150" spans="1:9" ht="11.25">
      <c r="A150" s="183">
        <f>ROW()</f>
        <v>150</v>
      </c>
      <c r="B150" s="184" t="s">
        <v>133</v>
      </c>
      <c r="C150" s="183" t="s">
        <v>500</v>
      </c>
      <c r="D150" s="183" t="s">
        <v>501</v>
      </c>
      <c r="F150" s="223" t="str">
        <f>SUBSTITUTE(SUBSTITUTE(ASC('付加ｻｰﾋﾞｽ情報'!Y45),"　","")," ","")</f>
        <v>0120-435-233</v>
      </c>
      <c r="G150" s="197" t="s">
        <v>654</v>
      </c>
      <c r="I150" s="183" t="s">
        <v>514</v>
      </c>
    </row>
    <row r="151" spans="1:9" ht="11.25">
      <c r="A151" s="183">
        <f>ROW()</f>
        <v>151</v>
      </c>
      <c r="B151" s="184" t="s">
        <v>133</v>
      </c>
      <c r="C151" s="183" t="s">
        <v>502</v>
      </c>
      <c r="D151" s="183" t="s">
        <v>503</v>
      </c>
      <c r="F151" s="223" t="str">
        <f>SUBSTITUTE(SUBSTITUTE(ASC('付加ｻｰﾋﾞｽ情報'!AI45),"　","")," ","")</f>
        <v>0120-435-230</v>
      </c>
      <c r="G151" s="197" t="s">
        <v>655</v>
      </c>
      <c r="I151" s="183" t="s">
        <v>514</v>
      </c>
    </row>
    <row r="152" spans="1:9" ht="11.25">
      <c r="A152" s="183">
        <f>ROW()</f>
        <v>152</v>
      </c>
      <c r="B152" s="184" t="s">
        <v>133</v>
      </c>
      <c r="C152" s="183" t="s">
        <v>504</v>
      </c>
      <c r="D152" s="183" t="s">
        <v>505</v>
      </c>
      <c r="F152" s="223">
        <f>IF(ISBLANK('付加ｻｰﾋﾞｽ情報'!Y46),"",'付加ｻｰﾋﾞｽ情報'!Y46)</f>
      </c>
      <c r="G152" s="197" t="s">
        <v>656</v>
      </c>
      <c r="I152" s="183" t="s">
        <v>514</v>
      </c>
    </row>
    <row r="153" spans="1:9" ht="11.25">
      <c r="A153" s="183">
        <f>ROW()</f>
        <v>153</v>
      </c>
      <c r="B153" s="184" t="s">
        <v>133</v>
      </c>
      <c r="C153" s="183" t="s">
        <v>506</v>
      </c>
      <c r="D153" s="183" t="s">
        <v>507</v>
      </c>
      <c r="F153" s="223">
        <f>IF(ISBLANK('付加ｻｰﾋﾞｽ情報'!F47),"",'付加ｻｰﾋﾞｽ情報'!F47)</f>
      </c>
      <c r="G153" s="193" t="s">
        <v>657</v>
      </c>
      <c r="I153" s="183" t="s">
        <v>517</v>
      </c>
    </row>
    <row r="154" spans="1:9" ht="11.25">
      <c r="A154" s="183">
        <f>ROW()</f>
        <v>154</v>
      </c>
      <c r="B154" s="184" t="s">
        <v>133</v>
      </c>
      <c r="C154" s="183" t="s">
        <v>508</v>
      </c>
      <c r="D154" s="183" t="s">
        <v>509</v>
      </c>
      <c r="F154" s="223">
        <f>SUBSTITUTE(SUBSTITUTE(ASC('付加ｻｰﾋﾞｽ情報'!F48),"　","")," ","")</f>
      </c>
      <c r="G154" s="239" t="s">
        <v>658</v>
      </c>
      <c r="I154" s="183" t="s">
        <v>514</v>
      </c>
    </row>
    <row r="157" spans="6:8" ht="11.25">
      <c r="F157" s="326"/>
      <c r="G157" s="326"/>
      <c r="H157" s="326"/>
    </row>
  </sheetData>
  <sheetProtection password="CACF" sheet="1" objects="1" scenarios="1" selectLockedCells="1" selectUnlockedCells="1"/>
  <autoFilter ref="A1:N154"/>
  <printOptions gridLines="1" headings="1"/>
  <pageMargins left="0.75" right="0.75" top="1" bottom="1" header="0.512" footer="0.512"/>
  <pageSetup fitToHeight="1" fitToWidth="1" horizontalDpi="600" verticalDpi="600" orientation="landscape" paperSize="9" scale="27" r:id="rId1"/>
  <headerFooter alignWithMargins="0">
    <oddFooter>&amp;LA15914711114</oddFooter>
  </headerFooter>
</worksheet>
</file>

<file path=xl/worksheets/sheet9.xml><?xml version="1.0" encoding="utf-8"?>
<worksheet xmlns="http://schemas.openxmlformats.org/spreadsheetml/2006/main" xmlns:r="http://schemas.openxmlformats.org/officeDocument/2006/relationships">
  <sheetPr codeName="Sheet3"/>
  <dimension ref="A1:N122"/>
  <sheetViews>
    <sheetView showGridLines="0" zoomScalePageLayoutView="0" workbookViewId="0" topLeftCell="A1">
      <selection activeCell="E116" sqref="E116"/>
    </sheetView>
  </sheetViews>
  <sheetFormatPr defaultColWidth="9.125" defaultRowHeight="13.5"/>
  <cols>
    <col min="1" max="1" width="19.75390625" style="208" bestFit="1" customWidth="1"/>
    <col min="2" max="2" width="15.75390625" style="208" customWidth="1"/>
    <col min="3" max="3" width="28.75390625" style="208" customWidth="1"/>
    <col min="4" max="4" width="6.25390625" style="208" bestFit="1" customWidth="1"/>
    <col min="5" max="5" width="17.125" style="208" customWidth="1"/>
    <col min="6" max="6" width="9.125" style="228" customWidth="1"/>
    <col min="7" max="7" width="4.125" style="362" customWidth="1"/>
    <col min="8" max="8" width="6.125" style="228" customWidth="1"/>
    <col min="9" max="10" width="9.125" style="228" customWidth="1"/>
    <col min="11" max="16384" width="9.125" style="354" customWidth="1"/>
  </cols>
  <sheetData>
    <row r="1" spans="1:10" ht="34.5" thickBot="1">
      <c r="A1" s="90" t="s">
        <v>163</v>
      </c>
      <c r="B1" s="90" t="s">
        <v>544</v>
      </c>
      <c r="C1" s="91" t="s">
        <v>164</v>
      </c>
      <c r="D1" s="207" t="s">
        <v>545</v>
      </c>
      <c r="E1" s="91" t="s">
        <v>165</v>
      </c>
      <c r="F1" s="400"/>
      <c r="G1" s="401"/>
      <c r="H1" s="400"/>
      <c r="I1" s="400"/>
      <c r="J1" s="400"/>
    </row>
    <row r="2" spans="1:10" ht="12" thickTop="1">
      <c r="A2" s="92" t="s">
        <v>166</v>
      </c>
      <c r="B2" s="93">
        <v>3020</v>
      </c>
      <c r="C2" s="93" t="s">
        <v>97</v>
      </c>
      <c r="D2" s="94" t="s">
        <v>546</v>
      </c>
      <c r="E2" s="95" t="s">
        <v>97</v>
      </c>
      <c r="F2" s="400"/>
      <c r="G2" s="401"/>
      <c r="H2" s="400"/>
      <c r="I2" s="400"/>
      <c r="J2" s="400"/>
    </row>
    <row r="3" spans="1:10" ht="11.25">
      <c r="A3" s="96"/>
      <c r="B3" s="97">
        <v>3020</v>
      </c>
      <c r="C3" s="97" t="s">
        <v>98</v>
      </c>
      <c r="D3" s="98" t="s">
        <v>547</v>
      </c>
      <c r="E3" s="99" t="s">
        <v>98</v>
      </c>
      <c r="F3" s="400"/>
      <c r="G3" s="401"/>
      <c r="H3" s="400"/>
      <c r="I3" s="400"/>
      <c r="J3" s="400"/>
    </row>
    <row r="4" spans="1:10" ht="11.25">
      <c r="A4" s="96"/>
      <c r="B4" s="97">
        <v>3020</v>
      </c>
      <c r="C4" s="97" t="s">
        <v>99</v>
      </c>
      <c r="D4" s="98" t="s">
        <v>548</v>
      </c>
      <c r="E4" s="99" t="s">
        <v>99</v>
      </c>
      <c r="F4" s="400"/>
      <c r="G4" s="401"/>
      <c r="H4" s="400"/>
      <c r="I4" s="400"/>
      <c r="J4" s="400"/>
    </row>
    <row r="5" spans="1:10" ht="11.25">
      <c r="A5" s="96"/>
      <c r="B5" s="97">
        <v>3020</v>
      </c>
      <c r="C5" s="97" t="s">
        <v>100</v>
      </c>
      <c r="D5" s="98" t="s">
        <v>549</v>
      </c>
      <c r="E5" s="99" t="s">
        <v>100</v>
      </c>
      <c r="F5" s="400"/>
      <c r="G5" s="401"/>
      <c r="H5" s="400"/>
      <c r="I5" s="400"/>
      <c r="J5" s="400"/>
    </row>
    <row r="6" spans="1:10" ht="11.25">
      <c r="A6" s="96"/>
      <c r="B6" s="97">
        <v>3020</v>
      </c>
      <c r="C6" s="97" t="s">
        <v>101</v>
      </c>
      <c r="D6" s="98" t="s">
        <v>550</v>
      </c>
      <c r="E6" s="99" t="s">
        <v>101</v>
      </c>
      <c r="F6" s="400"/>
      <c r="G6" s="401"/>
      <c r="H6" s="400"/>
      <c r="I6" s="400"/>
      <c r="J6" s="400"/>
    </row>
    <row r="7" spans="1:10" ht="11.25">
      <c r="A7" s="96"/>
      <c r="B7" s="97">
        <v>3020</v>
      </c>
      <c r="C7" s="97" t="s">
        <v>102</v>
      </c>
      <c r="D7" s="98" t="s">
        <v>551</v>
      </c>
      <c r="E7" s="99" t="s">
        <v>102</v>
      </c>
      <c r="F7" s="400"/>
      <c r="G7" s="401"/>
      <c r="H7" s="400"/>
      <c r="I7" s="400"/>
      <c r="J7" s="400"/>
    </row>
    <row r="8" spans="1:10" ht="11.25">
      <c r="A8" s="96"/>
      <c r="B8" s="97">
        <v>3020</v>
      </c>
      <c r="C8" s="97" t="s">
        <v>103</v>
      </c>
      <c r="D8" s="98" t="s">
        <v>552</v>
      </c>
      <c r="E8" s="99" t="s">
        <v>103</v>
      </c>
      <c r="F8" s="400"/>
      <c r="G8" s="401"/>
      <c r="H8" s="400"/>
      <c r="I8" s="400"/>
      <c r="J8" s="400"/>
    </row>
    <row r="9" spans="1:10" ht="11.25">
      <c r="A9" s="96"/>
      <c r="B9" s="97">
        <v>3020</v>
      </c>
      <c r="C9" s="97" t="s">
        <v>104</v>
      </c>
      <c r="D9" s="98" t="s">
        <v>553</v>
      </c>
      <c r="E9" s="99" t="s">
        <v>104</v>
      </c>
      <c r="F9" s="400"/>
      <c r="G9" s="401"/>
      <c r="H9" s="400"/>
      <c r="I9" s="400"/>
      <c r="J9" s="400"/>
    </row>
    <row r="10" spans="1:10" ht="11.25">
      <c r="A10" s="96"/>
      <c r="B10" s="97">
        <v>3020</v>
      </c>
      <c r="C10" s="97" t="s">
        <v>105</v>
      </c>
      <c r="D10" s="98" t="s">
        <v>554</v>
      </c>
      <c r="E10" s="99" t="s">
        <v>105</v>
      </c>
      <c r="F10" s="400"/>
      <c r="G10" s="401"/>
      <c r="H10" s="400"/>
      <c r="I10" s="400"/>
      <c r="J10" s="400"/>
    </row>
    <row r="11" spans="1:10" ht="11.25">
      <c r="A11" s="96"/>
      <c r="B11" s="97">
        <v>3020</v>
      </c>
      <c r="C11" s="97" t="s">
        <v>106</v>
      </c>
      <c r="D11" s="98" t="s">
        <v>555</v>
      </c>
      <c r="E11" s="99" t="s">
        <v>106</v>
      </c>
      <c r="F11" s="400"/>
      <c r="G11" s="401"/>
      <c r="H11" s="400"/>
      <c r="I11" s="400"/>
      <c r="J11" s="425"/>
    </row>
    <row r="12" spans="1:10" ht="11.25">
      <c r="A12" s="96"/>
      <c r="B12" s="97">
        <v>3020</v>
      </c>
      <c r="C12" s="97" t="s">
        <v>107</v>
      </c>
      <c r="D12" s="98" t="s">
        <v>556</v>
      </c>
      <c r="E12" s="99" t="s">
        <v>107</v>
      </c>
      <c r="F12" s="400"/>
      <c r="G12" s="401"/>
      <c r="H12" s="400"/>
      <c r="I12" s="400"/>
      <c r="J12" s="425"/>
    </row>
    <row r="13" spans="1:10" ht="11.25">
      <c r="A13" s="96"/>
      <c r="B13" s="97">
        <v>3020</v>
      </c>
      <c r="C13" s="97" t="s">
        <v>108</v>
      </c>
      <c r="D13" s="98" t="s">
        <v>557</v>
      </c>
      <c r="E13" s="99" t="s">
        <v>108</v>
      </c>
      <c r="F13" s="400"/>
      <c r="G13" s="401"/>
      <c r="H13" s="400"/>
      <c r="I13" s="400"/>
      <c r="J13" s="425"/>
    </row>
    <row r="14" spans="1:10" ht="11.25">
      <c r="A14" s="96"/>
      <c r="B14" s="97">
        <v>3020</v>
      </c>
      <c r="C14" s="97" t="s">
        <v>109</v>
      </c>
      <c r="D14" s="98" t="s">
        <v>558</v>
      </c>
      <c r="E14" s="99" t="s">
        <v>109</v>
      </c>
      <c r="F14" s="400"/>
      <c r="G14" s="401"/>
      <c r="H14" s="400"/>
      <c r="I14" s="400"/>
      <c r="J14" s="425"/>
    </row>
    <row r="15" spans="1:10" ht="11.25">
      <c r="A15" s="96"/>
      <c r="B15" s="97">
        <v>3020</v>
      </c>
      <c r="C15" s="97" t="s">
        <v>110</v>
      </c>
      <c r="D15" s="98" t="s">
        <v>559</v>
      </c>
      <c r="E15" s="99" t="s">
        <v>110</v>
      </c>
      <c r="F15" s="400"/>
      <c r="G15" s="401"/>
      <c r="H15" s="400"/>
      <c r="I15" s="400"/>
      <c r="J15" s="425"/>
    </row>
    <row r="16" spans="1:10" ht="11.25">
      <c r="A16" s="96"/>
      <c r="B16" s="97">
        <v>3020</v>
      </c>
      <c r="C16" s="97" t="s">
        <v>111</v>
      </c>
      <c r="D16" s="98" t="s">
        <v>560</v>
      </c>
      <c r="E16" s="99" t="s">
        <v>111</v>
      </c>
      <c r="F16" s="400"/>
      <c r="G16" s="401"/>
      <c r="H16" s="400"/>
      <c r="I16" s="400"/>
      <c r="J16" s="425"/>
    </row>
    <row r="17" spans="1:10" ht="11.25">
      <c r="A17" s="96"/>
      <c r="B17" s="97">
        <v>3020</v>
      </c>
      <c r="C17" s="97" t="s">
        <v>112</v>
      </c>
      <c r="D17" s="98" t="s">
        <v>561</v>
      </c>
      <c r="E17" s="99" t="s">
        <v>112</v>
      </c>
      <c r="F17" s="400"/>
      <c r="G17" s="401"/>
      <c r="H17" s="400"/>
      <c r="I17" s="400"/>
      <c r="J17" s="425"/>
    </row>
    <row r="18" spans="1:10" ht="11.25">
      <c r="A18" s="96"/>
      <c r="B18" s="97">
        <v>3020</v>
      </c>
      <c r="C18" s="97" t="s">
        <v>113</v>
      </c>
      <c r="D18" s="98" t="s">
        <v>562</v>
      </c>
      <c r="E18" s="99" t="s">
        <v>113</v>
      </c>
      <c r="F18" s="400"/>
      <c r="G18" s="401"/>
      <c r="H18" s="400"/>
      <c r="I18" s="400"/>
      <c r="J18" s="425"/>
    </row>
    <row r="19" spans="1:10" ht="11.25">
      <c r="A19" s="100"/>
      <c r="B19" s="101">
        <v>3020</v>
      </c>
      <c r="C19" s="101" t="s">
        <v>114</v>
      </c>
      <c r="D19" s="102" t="s">
        <v>563</v>
      </c>
      <c r="E19" s="103" t="s">
        <v>114</v>
      </c>
      <c r="F19" s="400"/>
      <c r="G19" s="401"/>
      <c r="H19" s="400"/>
      <c r="I19" s="400"/>
      <c r="J19" s="425"/>
    </row>
    <row r="20" spans="1:10" ht="11.25">
      <c r="A20" s="412" t="s">
        <v>115</v>
      </c>
      <c r="B20" s="413">
        <v>3060</v>
      </c>
      <c r="C20" s="414" t="s">
        <v>116</v>
      </c>
      <c r="D20" s="415" t="s">
        <v>564</v>
      </c>
      <c r="E20" s="416" t="s">
        <v>117</v>
      </c>
      <c r="F20" s="400"/>
      <c r="G20" s="401"/>
      <c r="H20" s="400"/>
      <c r="I20" s="400"/>
      <c r="J20" s="400"/>
    </row>
    <row r="21" spans="1:10" ht="11.25">
      <c r="A21" s="412"/>
      <c r="B21" s="417">
        <v>3060</v>
      </c>
      <c r="C21" s="418" t="s">
        <v>118</v>
      </c>
      <c r="D21" s="419" t="s">
        <v>565</v>
      </c>
      <c r="E21" s="416" t="s">
        <v>118</v>
      </c>
      <c r="F21" s="400"/>
      <c r="G21" s="401"/>
      <c r="H21" s="400"/>
      <c r="I21" s="400"/>
      <c r="J21" s="400"/>
    </row>
    <row r="22" spans="1:10" ht="11.25">
      <c r="A22" s="412"/>
      <c r="B22" s="417">
        <v>3060</v>
      </c>
      <c r="C22" s="418" t="s">
        <v>119</v>
      </c>
      <c r="D22" s="419" t="s">
        <v>566</v>
      </c>
      <c r="E22" s="416" t="s">
        <v>116</v>
      </c>
      <c r="F22" s="400"/>
      <c r="G22" s="401"/>
      <c r="H22" s="400"/>
      <c r="I22" s="400"/>
      <c r="J22" s="400"/>
    </row>
    <row r="23" spans="1:10" ht="11.25">
      <c r="A23" s="412"/>
      <c r="B23" s="417">
        <v>3060</v>
      </c>
      <c r="C23" s="418" t="s">
        <v>120</v>
      </c>
      <c r="D23" s="419" t="s">
        <v>567</v>
      </c>
      <c r="E23" s="416" t="s">
        <v>119</v>
      </c>
      <c r="F23" s="400"/>
      <c r="G23" s="401"/>
      <c r="H23" s="400"/>
      <c r="I23" s="400"/>
      <c r="J23" s="400"/>
    </row>
    <row r="24" spans="1:10" ht="11.25">
      <c r="A24" s="420"/>
      <c r="B24" s="421">
        <v>3060</v>
      </c>
      <c r="C24" s="422" t="s">
        <v>121</v>
      </c>
      <c r="D24" s="423" t="s">
        <v>568</v>
      </c>
      <c r="E24" s="424" t="s">
        <v>122</v>
      </c>
      <c r="F24" s="400"/>
      <c r="G24" s="401"/>
      <c r="H24" s="400"/>
      <c r="I24" s="400"/>
      <c r="J24" s="400"/>
    </row>
    <row r="25" spans="1:10" ht="11.25">
      <c r="A25" s="96" t="s">
        <v>167</v>
      </c>
      <c r="B25" s="104">
        <v>3022</v>
      </c>
      <c r="C25" s="104" t="s">
        <v>123</v>
      </c>
      <c r="D25" s="105" t="s">
        <v>124</v>
      </c>
      <c r="E25" s="106" t="s">
        <v>125</v>
      </c>
      <c r="F25" s="400"/>
      <c r="G25" s="401"/>
      <c r="H25" s="400"/>
      <c r="I25" s="425"/>
      <c r="J25" s="425"/>
    </row>
    <row r="26" spans="1:10" ht="11.25">
      <c r="A26" s="96"/>
      <c r="B26" s="104">
        <v>3022</v>
      </c>
      <c r="C26" s="97" t="s">
        <v>126</v>
      </c>
      <c r="D26" s="98" t="s">
        <v>127</v>
      </c>
      <c r="E26" s="107" t="s">
        <v>128</v>
      </c>
      <c r="F26" s="400"/>
      <c r="G26" s="401"/>
      <c r="H26" s="400"/>
      <c r="I26" s="425"/>
      <c r="J26" s="400"/>
    </row>
    <row r="27" spans="1:10" ht="11.25">
      <c r="A27" s="96"/>
      <c r="B27" s="104">
        <v>3022</v>
      </c>
      <c r="C27" s="97" t="s">
        <v>129</v>
      </c>
      <c r="D27" s="98" t="s">
        <v>130</v>
      </c>
      <c r="E27" s="107" t="s">
        <v>131</v>
      </c>
      <c r="F27" s="400"/>
      <c r="G27" s="401"/>
      <c r="H27" s="400"/>
      <c r="I27" s="425"/>
      <c r="J27" s="400"/>
    </row>
    <row r="28" spans="1:10" ht="11.25">
      <c r="A28" s="96"/>
      <c r="B28" s="104">
        <v>3022</v>
      </c>
      <c r="C28" s="97" t="s">
        <v>132</v>
      </c>
      <c r="D28" s="98" t="s">
        <v>133</v>
      </c>
      <c r="E28" s="107">
        <v>116</v>
      </c>
      <c r="F28" s="400"/>
      <c r="G28" s="401"/>
      <c r="H28" s="400"/>
      <c r="I28" s="400"/>
      <c r="J28" s="400"/>
    </row>
    <row r="29" spans="1:10" ht="11.25">
      <c r="A29" s="96"/>
      <c r="B29" s="104">
        <v>3022</v>
      </c>
      <c r="C29" s="97" t="s">
        <v>134</v>
      </c>
      <c r="D29" s="98" t="s">
        <v>135</v>
      </c>
      <c r="E29" s="107" t="s">
        <v>136</v>
      </c>
      <c r="F29" s="400"/>
      <c r="G29" s="361"/>
      <c r="H29" s="400"/>
      <c r="I29" s="400"/>
      <c r="J29" s="400"/>
    </row>
    <row r="30" spans="1:10" ht="11.25">
      <c r="A30" s="96"/>
      <c r="B30" s="104">
        <v>3022</v>
      </c>
      <c r="C30" s="97" t="s">
        <v>137</v>
      </c>
      <c r="D30" s="98" t="s">
        <v>138</v>
      </c>
      <c r="E30" s="107" t="s">
        <v>139</v>
      </c>
      <c r="F30" s="400"/>
      <c r="G30" s="361"/>
      <c r="H30" s="400"/>
      <c r="I30" s="400"/>
      <c r="J30" s="400"/>
    </row>
    <row r="31" spans="1:10" ht="11.25">
      <c r="A31" s="96"/>
      <c r="B31" s="104">
        <v>3022</v>
      </c>
      <c r="C31" s="97" t="s">
        <v>140</v>
      </c>
      <c r="D31" s="98" t="s">
        <v>141</v>
      </c>
      <c r="E31" s="107" t="s">
        <v>142</v>
      </c>
      <c r="F31" s="400"/>
      <c r="G31" s="361"/>
      <c r="H31" s="400"/>
      <c r="I31" s="400"/>
      <c r="J31" s="400"/>
    </row>
    <row r="32" spans="1:10" ht="11.25">
      <c r="A32" s="96"/>
      <c r="B32" s="104">
        <v>3022</v>
      </c>
      <c r="C32" s="97" t="s">
        <v>143</v>
      </c>
      <c r="D32" s="98" t="s">
        <v>144</v>
      </c>
      <c r="E32" s="107" t="s">
        <v>145</v>
      </c>
      <c r="F32" s="400"/>
      <c r="G32" s="361"/>
      <c r="H32" s="400"/>
      <c r="I32" s="400"/>
      <c r="J32" s="400"/>
    </row>
    <row r="33" spans="1:10" ht="11.25">
      <c r="A33" s="96"/>
      <c r="B33" s="104">
        <v>3022</v>
      </c>
      <c r="C33" s="97" t="s">
        <v>146</v>
      </c>
      <c r="D33" s="98" t="s">
        <v>147</v>
      </c>
      <c r="E33" s="107" t="s">
        <v>148</v>
      </c>
      <c r="F33" s="400"/>
      <c r="G33" s="401"/>
      <c r="H33" s="402"/>
      <c r="I33" s="402"/>
      <c r="J33" s="402"/>
    </row>
    <row r="34" spans="1:10" ht="11.25">
      <c r="A34" s="96"/>
      <c r="B34" s="104">
        <v>3022</v>
      </c>
      <c r="C34" s="97" t="s">
        <v>149</v>
      </c>
      <c r="D34" s="98" t="s">
        <v>150</v>
      </c>
      <c r="E34" s="107" t="s">
        <v>151</v>
      </c>
      <c r="F34" s="400"/>
      <c r="G34" s="401"/>
      <c r="H34" s="402"/>
      <c r="I34" s="402"/>
      <c r="J34" s="402"/>
    </row>
    <row r="35" spans="1:10" ht="11.25">
      <c r="A35" s="100"/>
      <c r="B35" s="108">
        <v>3022</v>
      </c>
      <c r="C35" s="101" t="s">
        <v>151</v>
      </c>
      <c r="D35" s="102" t="s">
        <v>152</v>
      </c>
      <c r="E35" s="109" t="s">
        <v>153</v>
      </c>
      <c r="F35" s="400"/>
      <c r="G35" s="401"/>
      <c r="H35" s="402"/>
      <c r="I35" s="402"/>
      <c r="J35" s="402"/>
    </row>
    <row r="36" spans="1:10" ht="11.25">
      <c r="A36" s="96" t="s">
        <v>154</v>
      </c>
      <c r="B36" s="104">
        <v>3062</v>
      </c>
      <c r="C36" s="104" t="s">
        <v>155</v>
      </c>
      <c r="D36" s="105" t="s">
        <v>156</v>
      </c>
      <c r="E36" s="110"/>
      <c r="F36" s="400"/>
      <c r="G36" s="401"/>
      <c r="H36" s="402"/>
      <c r="I36" s="402"/>
      <c r="J36" s="402"/>
    </row>
    <row r="37" spans="1:10" ht="11.25">
      <c r="A37" s="96"/>
      <c r="B37" s="97">
        <v>3062</v>
      </c>
      <c r="C37" s="97" t="s">
        <v>157</v>
      </c>
      <c r="D37" s="98" t="s">
        <v>158</v>
      </c>
      <c r="E37" s="99"/>
      <c r="F37" s="400"/>
      <c r="G37" s="401"/>
      <c r="H37" s="402"/>
      <c r="I37" s="402"/>
      <c r="J37" s="402"/>
    </row>
    <row r="38" spans="1:10" ht="11.25">
      <c r="A38" s="96"/>
      <c r="B38" s="97">
        <v>3062</v>
      </c>
      <c r="C38" s="97" t="s">
        <v>159</v>
      </c>
      <c r="D38" s="98" t="s">
        <v>160</v>
      </c>
      <c r="E38" s="99"/>
      <c r="F38" s="400"/>
      <c r="G38" s="401"/>
      <c r="H38" s="402"/>
      <c r="I38" s="402"/>
      <c r="J38" s="402"/>
    </row>
    <row r="39" spans="1:10" ht="11.25">
      <c r="A39" s="100"/>
      <c r="B39" s="101">
        <v>3062</v>
      </c>
      <c r="C39" s="101" t="s">
        <v>161</v>
      </c>
      <c r="D39" s="102" t="s">
        <v>162</v>
      </c>
      <c r="E39" s="103"/>
      <c r="F39" s="400"/>
      <c r="G39" s="401"/>
      <c r="H39" s="402"/>
      <c r="I39" s="402"/>
      <c r="J39" s="402"/>
    </row>
    <row r="40" spans="1:5" ht="11.25">
      <c r="A40" s="96" t="s">
        <v>525</v>
      </c>
      <c r="B40" s="104">
        <v>3193</v>
      </c>
      <c r="C40" s="104" t="s">
        <v>527</v>
      </c>
      <c r="D40" s="105" t="s">
        <v>526</v>
      </c>
      <c r="E40" s="110"/>
    </row>
    <row r="41" spans="1:8" ht="11.25">
      <c r="A41" s="96"/>
      <c r="B41" s="97">
        <v>3193</v>
      </c>
      <c r="C41" s="97" t="s">
        <v>528</v>
      </c>
      <c r="D41" s="98" t="s">
        <v>523</v>
      </c>
      <c r="E41" s="99"/>
      <c r="F41" s="228" t="b">
        <v>0</v>
      </c>
      <c r="G41" s="362" t="s">
        <v>523</v>
      </c>
      <c r="H41" s="228">
        <f>COUNTIF(F41:F42,TRUE)</f>
        <v>0</v>
      </c>
    </row>
    <row r="42" spans="1:7" ht="11.25">
      <c r="A42" s="100"/>
      <c r="B42" s="101">
        <v>3193</v>
      </c>
      <c r="C42" s="101" t="s">
        <v>530</v>
      </c>
      <c r="D42" s="102" t="s">
        <v>529</v>
      </c>
      <c r="E42" s="103"/>
      <c r="F42" s="228" t="b">
        <v>0</v>
      </c>
      <c r="G42" s="362" t="s">
        <v>529</v>
      </c>
    </row>
    <row r="43" spans="1:5" ht="11.25">
      <c r="A43" s="96" t="s">
        <v>569</v>
      </c>
      <c r="B43" s="104">
        <v>4050</v>
      </c>
      <c r="C43" s="390" t="s">
        <v>527</v>
      </c>
      <c r="D43" s="94" t="s">
        <v>526</v>
      </c>
      <c r="E43" s="388"/>
    </row>
    <row r="44" spans="1:8" ht="11.25">
      <c r="A44" s="96"/>
      <c r="B44" s="97">
        <v>4050</v>
      </c>
      <c r="C44" s="391" t="s">
        <v>534</v>
      </c>
      <c r="D44" s="98" t="s">
        <v>531</v>
      </c>
      <c r="E44" s="99"/>
      <c r="F44" s="228" t="b">
        <v>0</v>
      </c>
      <c r="G44" s="362" t="s">
        <v>531</v>
      </c>
      <c r="H44" s="228">
        <f>COUNTIF(F44:F48,TRUE)</f>
        <v>1</v>
      </c>
    </row>
    <row r="45" spans="1:7" ht="11.25">
      <c r="A45" s="96"/>
      <c r="B45" s="204">
        <v>4050</v>
      </c>
      <c r="C45" s="392" t="s">
        <v>535</v>
      </c>
      <c r="D45" s="205" t="s">
        <v>532</v>
      </c>
      <c r="E45" s="206"/>
      <c r="F45" s="228" t="b">
        <v>0</v>
      </c>
      <c r="G45" s="362" t="s">
        <v>532</v>
      </c>
    </row>
    <row r="46" spans="1:7" ht="11.25">
      <c r="A46" s="96"/>
      <c r="B46" s="204">
        <v>4050</v>
      </c>
      <c r="C46" s="392" t="s">
        <v>570</v>
      </c>
      <c r="D46" s="205" t="s">
        <v>533</v>
      </c>
      <c r="E46" s="206"/>
      <c r="F46" s="228" t="b">
        <v>0</v>
      </c>
      <c r="G46" s="362" t="s">
        <v>533</v>
      </c>
    </row>
    <row r="47" spans="1:7" ht="11.25">
      <c r="A47" s="386"/>
      <c r="B47" s="97" t="s">
        <v>729</v>
      </c>
      <c r="C47" s="394" t="s">
        <v>730</v>
      </c>
      <c r="D47" s="395" t="s">
        <v>524</v>
      </c>
      <c r="E47" s="99"/>
      <c r="F47" s="228" t="b">
        <v>1</v>
      </c>
      <c r="G47" s="362" t="s">
        <v>524</v>
      </c>
    </row>
    <row r="48" spans="1:7" ht="11.25">
      <c r="A48" s="387"/>
      <c r="B48" s="108" t="s">
        <v>729</v>
      </c>
      <c r="C48" s="393" t="s">
        <v>732</v>
      </c>
      <c r="D48" s="396" t="s">
        <v>731</v>
      </c>
      <c r="E48" s="389"/>
      <c r="F48" s="228" t="b">
        <v>0</v>
      </c>
      <c r="G48" s="362" t="s">
        <v>731</v>
      </c>
    </row>
    <row r="49" spans="1:5" ht="11.25">
      <c r="A49" s="209" t="s">
        <v>536</v>
      </c>
      <c r="B49" s="210">
        <v>3187</v>
      </c>
      <c r="C49" s="210" t="s">
        <v>527</v>
      </c>
      <c r="D49" s="210" t="s">
        <v>526</v>
      </c>
      <c r="E49" s="211"/>
    </row>
    <row r="50" spans="1:8" ht="11.25">
      <c r="A50" s="212"/>
      <c r="B50" s="213">
        <v>3187</v>
      </c>
      <c r="C50" s="213" t="s">
        <v>537</v>
      </c>
      <c r="D50" s="213" t="s">
        <v>523</v>
      </c>
      <c r="E50" s="214"/>
      <c r="F50" s="228" t="b">
        <v>0</v>
      </c>
      <c r="G50" s="403" t="s">
        <v>523</v>
      </c>
      <c r="H50" s="228">
        <f>COUNTIF(F50:F51,TRUE)</f>
        <v>0</v>
      </c>
    </row>
    <row r="51" spans="1:7" ht="11.25">
      <c r="A51" s="215"/>
      <c r="B51" s="216">
        <v>3187</v>
      </c>
      <c r="C51" s="216" t="s">
        <v>538</v>
      </c>
      <c r="D51" s="216" t="s">
        <v>529</v>
      </c>
      <c r="E51" s="217"/>
      <c r="F51" s="228" t="b">
        <v>0</v>
      </c>
      <c r="G51" s="403" t="s">
        <v>529</v>
      </c>
    </row>
    <row r="52" spans="1:5" ht="11.25">
      <c r="A52" s="209" t="s">
        <v>539</v>
      </c>
      <c r="B52" s="210">
        <v>4053</v>
      </c>
      <c r="C52" s="210" t="s">
        <v>527</v>
      </c>
      <c r="D52" s="210" t="s">
        <v>526</v>
      </c>
      <c r="E52" s="211"/>
    </row>
    <row r="53" spans="1:8" ht="11.25">
      <c r="A53" s="212"/>
      <c r="B53" s="213">
        <v>4053</v>
      </c>
      <c r="C53" s="213" t="s">
        <v>540</v>
      </c>
      <c r="D53" s="213" t="s">
        <v>523</v>
      </c>
      <c r="E53" s="214"/>
      <c r="F53" s="228" t="b">
        <v>0</v>
      </c>
      <c r="G53" s="362" t="s">
        <v>523</v>
      </c>
      <c r="H53" s="228">
        <f>COUNTIF(F53:F55,TRUE)</f>
        <v>0</v>
      </c>
    </row>
    <row r="54" spans="1:7" ht="11.25">
      <c r="A54" s="212"/>
      <c r="B54" s="213">
        <v>4053</v>
      </c>
      <c r="C54" s="213" t="s">
        <v>541</v>
      </c>
      <c r="D54" s="213" t="s">
        <v>529</v>
      </c>
      <c r="E54" s="214"/>
      <c r="F54" s="228" t="b">
        <v>0</v>
      </c>
      <c r="G54" s="362" t="s">
        <v>529</v>
      </c>
    </row>
    <row r="55" spans="1:7" ht="11.25">
      <c r="A55" s="215"/>
      <c r="B55" s="216">
        <v>4053</v>
      </c>
      <c r="C55" s="216" t="s">
        <v>543</v>
      </c>
      <c r="D55" s="216" t="s">
        <v>542</v>
      </c>
      <c r="E55" s="217"/>
      <c r="F55" s="228" t="b">
        <v>0</v>
      </c>
      <c r="G55" s="362" t="s">
        <v>542</v>
      </c>
    </row>
    <row r="56" spans="1:5" ht="11.25">
      <c r="A56" s="209" t="s">
        <v>571</v>
      </c>
      <c r="B56" s="210">
        <v>3200</v>
      </c>
      <c r="C56" s="210" t="s">
        <v>527</v>
      </c>
      <c r="D56" s="210" t="s">
        <v>526</v>
      </c>
      <c r="E56" s="211"/>
    </row>
    <row r="57" spans="1:8" ht="11.25">
      <c r="A57" s="212"/>
      <c r="B57" s="213">
        <v>3200</v>
      </c>
      <c r="C57" s="213" t="s">
        <v>572</v>
      </c>
      <c r="D57" s="213" t="s">
        <v>523</v>
      </c>
      <c r="E57" s="214"/>
      <c r="F57" s="228" t="b">
        <v>0</v>
      </c>
      <c r="G57" s="403" t="s">
        <v>523</v>
      </c>
      <c r="H57" s="228">
        <f>COUNTIF(F57:F58,TRUE)</f>
        <v>0</v>
      </c>
    </row>
    <row r="58" spans="1:7" ht="11.25">
      <c r="A58" s="215"/>
      <c r="B58" s="216">
        <v>3200</v>
      </c>
      <c r="C58" s="216" t="s">
        <v>573</v>
      </c>
      <c r="D58" s="216" t="s">
        <v>529</v>
      </c>
      <c r="E58" s="217"/>
      <c r="F58" s="228" t="b">
        <v>0</v>
      </c>
      <c r="G58" s="403" t="s">
        <v>529</v>
      </c>
    </row>
    <row r="59" spans="1:7" ht="11.25">
      <c r="A59" s="339" t="s">
        <v>574</v>
      </c>
      <c r="B59" s="340">
        <v>4051</v>
      </c>
      <c r="C59" s="340" t="s">
        <v>527</v>
      </c>
      <c r="D59" s="340" t="s">
        <v>526</v>
      </c>
      <c r="E59" s="341"/>
      <c r="G59" s="403"/>
    </row>
    <row r="60" spans="1:8" ht="11.25">
      <c r="A60" s="342"/>
      <c r="B60" s="343">
        <v>4051</v>
      </c>
      <c r="C60" s="343" t="s">
        <v>575</v>
      </c>
      <c r="D60" s="343" t="s">
        <v>523</v>
      </c>
      <c r="E60" s="344"/>
      <c r="F60" s="228" t="b">
        <v>0</v>
      </c>
      <c r="G60" s="362">
        <v>1</v>
      </c>
      <c r="H60" s="228">
        <f>COUNTIF(F60:F62,TRUE)</f>
        <v>0</v>
      </c>
    </row>
    <row r="61" spans="1:7" ht="11.25">
      <c r="A61" s="342"/>
      <c r="B61" s="343">
        <v>4051</v>
      </c>
      <c r="C61" s="343" t="s">
        <v>576</v>
      </c>
      <c r="D61" s="343" t="s">
        <v>529</v>
      </c>
      <c r="E61" s="344"/>
      <c r="F61" s="228" t="b">
        <v>0</v>
      </c>
      <c r="G61" s="362">
        <v>2</v>
      </c>
    </row>
    <row r="62" spans="1:7" ht="11.25">
      <c r="A62" s="345"/>
      <c r="B62" s="346">
        <v>4051</v>
      </c>
      <c r="C62" s="346" t="s">
        <v>65</v>
      </c>
      <c r="D62" s="346" t="s">
        <v>542</v>
      </c>
      <c r="E62" s="347"/>
      <c r="F62" s="228" t="b">
        <v>0</v>
      </c>
      <c r="G62" s="362">
        <v>3</v>
      </c>
    </row>
    <row r="63" spans="1:5" ht="11.25">
      <c r="A63" s="339" t="s">
        <v>577</v>
      </c>
      <c r="B63" s="340">
        <v>4055</v>
      </c>
      <c r="C63" s="340" t="s">
        <v>578</v>
      </c>
      <c r="D63" s="340" t="s">
        <v>526</v>
      </c>
      <c r="E63" s="341"/>
    </row>
    <row r="64" spans="1:8" ht="11.25">
      <c r="A64" s="342"/>
      <c r="B64" s="343">
        <v>4055</v>
      </c>
      <c r="C64" s="343" t="s">
        <v>579</v>
      </c>
      <c r="D64" s="343" t="s">
        <v>523</v>
      </c>
      <c r="E64" s="344"/>
      <c r="F64" s="228" t="b">
        <v>0</v>
      </c>
      <c r="G64" s="362">
        <v>1</v>
      </c>
      <c r="H64" s="228">
        <f>COUNTIF(F64:F65,TRUE)</f>
        <v>0</v>
      </c>
    </row>
    <row r="65" spans="1:7" ht="11.25">
      <c r="A65" s="345"/>
      <c r="B65" s="346">
        <v>4055</v>
      </c>
      <c r="C65" s="346" t="s">
        <v>576</v>
      </c>
      <c r="D65" s="346" t="s">
        <v>529</v>
      </c>
      <c r="E65" s="347"/>
      <c r="F65" s="228" t="b">
        <v>0</v>
      </c>
      <c r="G65" s="362">
        <v>2</v>
      </c>
    </row>
    <row r="66" spans="1:5" ht="11.25">
      <c r="A66" s="209" t="s">
        <v>571</v>
      </c>
      <c r="B66" s="210">
        <v>3200</v>
      </c>
      <c r="C66" s="210" t="s">
        <v>527</v>
      </c>
      <c r="D66" s="210" t="s">
        <v>526</v>
      </c>
      <c r="E66" s="211"/>
    </row>
    <row r="67" spans="1:8" ht="11.25">
      <c r="A67" s="212"/>
      <c r="B67" s="213">
        <v>3200</v>
      </c>
      <c r="C67" s="213" t="s">
        <v>572</v>
      </c>
      <c r="D67" s="213" t="s">
        <v>523</v>
      </c>
      <c r="E67" s="214"/>
      <c r="F67" s="228" t="b">
        <v>0</v>
      </c>
      <c r="G67" s="362">
        <v>1</v>
      </c>
      <c r="H67" s="228">
        <f>COUNTIF(F67:F68,TRUE)</f>
        <v>0</v>
      </c>
    </row>
    <row r="68" spans="1:7" ht="11.25">
      <c r="A68" s="215"/>
      <c r="B68" s="216">
        <v>3200</v>
      </c>
      <c r="C68" s="216" t="s">
        <v>573</v>
      </c>
      <c r="D68" s="216" t="s">
        <v>529</v>
      </c>
      <c r="E68" s="217"/>
      <c r="F68" s="228" t="b">
        <v>0</v>
      </c>
      <c r="G68" s="362">
        <v>2</v>
      </c>
    </row>
    <row r="69" spans="1:5" ht="11.25">
      <c r="A69" s="209" t="s">
        <v>571</v>
      </c>
      <c r="B69" s="210">
        <v>3200</v>
      </c>
      <c r="C69" s="210" t="s">
        <v>527</v>
      </c>
      <c r="D69" s="210" t="s">
        <v>526</v>
      </c>
      <c r="E69" s="211"/>
    </row>
    <row r="70" spans="1:8" ht="11.25">
      <c r="A70" s="212"/>
      <c r="B70" s="213">
        <v>3200</v>
      </c>
      <c r="C70" s="213" t="s">
        <v>572</v>
      </c>
      <c r="D70" s="213" t="s">
        <v>523</v>
      </c>
      <c r="E70" s="214"/>
      <c r="F70" s="228" t="b">
        <v>0</v>
      </c>
      <c r="G70" s="362">
        <v>1</v>
      </c>
      <c r="H70" s="228">
        <f>COUNTIF(F70:F71,TRUE)</f>
        <v>0</v>
      </c>
    </row>
    <row r="71" spans="1:7" ht="11.25">
      <c r="A71" s="215"/>
      <c r="B71" s="216">
        <v>3200</v>
      </c>
      <c r="C71" s="216" t="s">
        <v>573</v>
      </c>
      <c r="D71" s="216" t="s">
        <v>529</v>
      </c>
      <c r="E71" s="217"/>
      <c r="F71" s="228" t="b">
        <v>0</v>
      </c>
      <c r="G71" s="362">
        <v>2</v>
      </c>
    </row>
    <row r="72" spans="1:5" ht="11.25">
      <c r="A72" s="209" t="s">
        <v>580</v>
      </c>
      <c r="B72" s="210">
        <v>3194</v>
      </c>
      <c r="C72" s="210" t="s">
        <v>527</v>
      </c>
      <c r="D72" s="210" t="s">
        <v>526</v>
      </c>
      <c r="E72" s="211"/>
    </row>
    <row r="73" spans="1:8" ht="11.25">
      <c r="A73" s="212"/>
      <c r="B73" s="213">
        <v>3194</v>
      </c>
      <c r="C73" s="213" t="s">
        <v>581</v>
      </c>
      <c r="D73" s="213" t="s">
        <v>523</v>
      </c>
      <c r="E73" s="214"/>
      <c r="F73" s="228" t="b">
        <v>0</v>
      </c>
      <c r="G73" s="362" t="s">
        <v>523</v>
      </c>
      <c r="H73" s="228">
        <f>COUNTIF(F73:F75,TRUE)</f>
        <v>0</v>
      </c>
    </row>
    <row r="74" spans="1:8" ht="11.25">
      <c r="A74" s="212"/>
      <c r="B74" s="213">
        <v>3194</v>
      </c>
      <c r="C74" s="213" t="s">
        <v>582</v>
      </c>
      <c r="D74" s="213" t="s">
        <v>529</v>
      </c>
      <c r="E74" s="214"/>
      <c r="F74" s="228" t="b">
        <v>0</v>
      </c>
      <c r="G74" s="362" t="s">
        <v>529</v>
      </c>
      <c r="H74" s="399"/>
    </row>
    <row r="75" spans="1:8" ht="11.25">
      <c r="A75" s="215"/>
      <c r="B75" s="216">
        <v>3194</v>
      </c>
      <c r="C75" s="216" t="s">
        <v>583</v>
      </c>
      <c r="D75" s="216" t="s">
        <v>542</v>
      </c>
      <c r="E75" s="217"/>
      <c r="F75" s="228" t="b">
        <v>0</v>
      </c>
      <c r="G75" s="362" t="s">
        <v>542</v>
      </c>
      <c r="H75" s="399"/>
    </row>
    <row r="76" spans="1:8" ht="11.25">
      <c r="A76" s="218" t="s">
        <v>584</v>
      </c>
      <c r="B76" s="210">
        <v>3196</v>
      </c>
      <c r="C76" s="210" t="s">
        <v>527</v>
      </c>
      <c r="D76" s="210" t="s">
        <v>526</v>
      </c>
      <c r="E76" s="211"/>
      <c r="H76" s="399"/>
    </row>
    <row r="77" spans="1:8" ht="11.25">
      <c r="A77" s="212"/>
      <c r="B77" s="213">
        <v>3196</v>
      </c>
      <c r="C77" s="213" t="s">
        <v>585</v>
      </c>
      <c r="D77" s="213" t="s">
        <v>523</v>
      </c>
      <c r="E77" s="214"/>
      <c r="F77" s="228" t="b">
        <v>0</v>
      </c>
      <c r="G77" s="362" t="s">
        <v>523</v>
      </c>
      <c r="H77" s="228">
        <f>COUNTIF(F77:F78,TRUE)</f>
        <v>0</v>
      </c>
    </row>
    <row r="78" spans="1:7" ht="11.25">
      <c r="A78" s="215"/>
      <c r="B78" s="216">
        <v>3196</v>
      </c>
      <c r="C78" s="216" t="s">
        <v>586</v>
      </c>
      <c r="D78" s="216" t="s">
        <v>529</v>
      </c>
      <c r="E78" s="217"/>
      <c r="F78" s="228" t="b">
        <v>0</v>
      </c>
      <c r="G78" s="362" t="s">
        <v>529</v>
      </c>
    </row>
    <row r="79" spans="1:5" ht="11.25">
      <c r="A79" s="209" t="s">
        <v>587</v>
      </c>
      <c r="B79" s="210">
        <v>3199</v>
      </c>
      <c r="C79" s="210" t="s">
        <v>527</v>
      </c>
      <c r="D79" s="210" t="s">
        <v>526</v>
      </c>
      <c r="E79" s="211"/>
    </row>
    <row r="80" spans="1:8" ht="11.25">
      <c r="A80" s="212"/>
      <c r="B80" s="213">
        <v>3199</v>
      </c>
      <c r="C80" s="213" t="s">
        <v>588</v>
      </c>
      <c r="D80" s="213" t="s">
        <v>523</v>
      </c>
      <c r="E80" s="214"/>
      <c r="F80" s="228" t="b">
        <v>0</v>
      </c>
      <c r="G80" s="362" t="s">
        <v>523</v>
      </c>
      <c r="H80" s="228">
        <f>COUNTIF(F80:F82,TRUE)</f>
        <v>0</v>
      </c>
    </row>
    <row r="81" spans="1:7" ht="11.25">
      <c r="A81" s="212"/>
      <c r="B81" s="213">
        <v>3199</v>
      </c>
      <c r="C81" s="213" t="s">
        <v>589</v>
      </c>
      <c r="D81" s="213" t="s">
        <v>529</v>
      </c>
      <c r="E81" s="214"/>
      <c r="F81" s="228" t="b">
        <v>0</v>
      </c>
      <c r="G81" s="362" t="s">
        <v>529</v>
      </c>
    </row>
    <row r="82" spans="1:7" ht="11.25">
      <c r="A82" s="215"/>
      <c r="B82" s="216">
        <v>3199</v>
      </c>
      <c r="C82" s="216" t="s">
        <v>590</v>
      </c>
      <c r="D82" s="216" t="s">
        <v>542</v>
      </c>
      <c r="E82" s="217"/>
      <c r="F82" s="228" t="b">
        <v>0</v>
      </c>
      <c r="G82" s="362" t="s">
        <v>542</v>
      </c>
    </row>
    <row r="83" spans="1:5" ht="11.25">
      <c r="A83" s="209" t="s">
        <v>0</v>
      </c>
      <c r="B83" s="210">
        <v>3201</v>
      </c>
      <c r="C83" s="210" t="s">
        <v>527</v>
      </c>
      <c r="D83" s="210" t="s">
        <v>526</v>
      </c>
      <c r="E83" s="211"/>
    </row>
    <row r="84" spans="1:8" ht="11.25">
      <c r="A84" s="212"/>
      <c r="B84" s="213">
        <v>3201</v>
      </c>
      <c r="C84" s="213" t="s">
        <v>1</v>
      </c>
      <c r="D84" s="213" t="s">
        <v>523</v>
      </c>
      <c r="E84" s="214"/>
      <c r="F84" s="228" t="b">
        <v>0</v>
      </c>
      <c r="G84" s="362">
        <v>1</v>
      </c>
      <c r="H84" s="228">
        <f>COUNTIF(F84:F85,TRUE)</f>
        <v>0</v>
      </c>
    </row>
    <row r="85" spans="1:7" ht="11.25">
      <c r="A85" s="215"/>
      <c r="B85" s="216">
        <v>3201</v>
      </c>
      <c r="C85" s="216" t="s">
        <v>2</v>
      </c>
      <c r="D85" s="216" t="s">
        <v>529</v>
      </c>
      <c r="E85" s="217"/>
      <c r="G85" s="362">
        <v>2</v>
      </c>
    </row>
    <row r="86" spans="1:5" ht="11.25">
      <c r="A86" s="209" t="s">
        <v>0</v>
      </c>
      <c r="B86" s="210">
        <v>3201</v>
      </c>
      <c r="C86" s="210" t="s">
        <v>527</v>
      </c>
      <c r="D86" s="210" t="s">
        <v>526</v>
      </c>
      <c r="E86" s="211"/>
    </row>
    <row r="87" spans="1:8" ht="11.25">
      <c r="A87" s="212"/>
      <c r="B87" s="213">
        <v>3201</v>
      </c>
      <c r="C87" s="213" t="s">
        <v>1</v>
      </c>
      <c r="D87" s="213" t="s">
        <v>523</v>
      </c>
      <c r="E87" s="214"/>
      <c r="F87" s="228" t="b">
        <v>0</v>
      </c>
      <c r="G87" s="362">
        <v>1</v>
      </c>
      <c r="H87" s="228">
        <f>COUNTIF(F87:F88,TRUE)</f>
        <v>0</v>
      </c>
    </row>
    <row r="88" spans="1:7" ht="11.25">
      <c r="A88" s="215"/>
      <c r="B88" s="216">
        <v>3201</v>
      </c>
      <c r="C88" s="216" t="s">
        <v>2</v>
      </c>
      <c r="D88" s="216" t="s">
        <v>529</v>
      </c>
      <c r="E88" s="217"/>
      <c r="G88" s="362">
        <v>2</v>
      </c>
    </row>
    <row r="89" spans="1:5" ht="11.25">
      <c r="A89" s="209" t="s">
        <v>18</v>
      </c>
      <c r="B89" s="210">
        <v>3195</v>
      </c>
      <c r="C89" s="210" t="s">
        <v>527</v>
      </c>
      <c r="D89" s="210" t="s">
        <v>526</v>
      </c>
      <c r="E89" s="211"/>
    </row>
    <row r="90" spans="1:8" ht="11.25">
      <c r="A90" s="212"/>
      <c r="B90" s="213">
        <v>3195</v>
      </c>
      <c r="C90" s="213" t="s">
        <v>537</v>
      </c>
      <c r="D90" s="213" t="s">
        <v>523</v>
      </c>
      <c r="E90" s="214"/>
      <c r="F90" s="228" t="b">
        <v>0</v>
      </c>
      <c r="G90" s="399" t="s">
        <v>523</v>
      </c>
      <c r="H90" s="228">
        <f>COUNTIF(F90:F92,TRUE)</f>
        <v>0</v>
      </c>
    </row>
    <row r="91" spans="1:7" ht="11.25">
      <c r="A91" s="212"/>
      <c r="B91" s="213">
        <v>3195</v>
      </c>
      <c r="C91" s="213" t="s">
        <v>19</v>
      </c>
      <c r="D91" s="213" t="s">
        <v>529</v>
      </c>
      <c r="E91" s="214"/>
      <c r="F91" s="228" t="b">
        <v>0</v>
      </c>
      <c r="G91" s="399" t="s">
        <v>529</v>
      </c>
    </row>
    <row r="92" spans="1:7" ht="11.25">
      <c r="A92" s="215"/>
      <c r="B92" s="216">
        <v>3195</v>
      </c>
      <c r="C92" s="216" t="s">
        <v>583</v>
      </c>
      <c r="D92" s="216" t="s">
        <v>542</v>
      </c>
      <c r="E92" s="217"/>
      <c r="F92" s="228" t="b">
        <v>0</v>
      </c>
      <c r="G92" s="399" t="s">
        <v>542</v>
      </c>
    </row>
    <row r="93" spans="1:5" ht="11.25">
      <c r="A93" s="209" t="s">
        <v>571</v>
      </c>
      <c r="B93" s="210">
        <v>3200</v>
      </c>
      <c r="C93" s="210" t="s">
        <v>527</v>
      </c>
      <c r="D93" s="210" t="s">
        <v>526</v>
      </c>
      <c r="E93" s="211"/>
    </row>
    <row r="94" spans="1:8" ht="11.25">
      <c r="A94" s="212"/>
      <c r="B94" s="213">
        <v>3200</v>
      </c>
      <c r="C94" s="213" t="s">
        <v>572</v>
      </c>
      <c r="D94" s="213" t="s">
        <v>523</v>
      </c>
      <c r="E94" s="214"/>
      <c r="F94" s="228" t="b">
        <v>0</v>
      </c>
      <c r="G94" s="399" t="s">
        <v>523</v>
      </c>
      <c r="H94" s="228">
        <f>COUNTIF(F94:F95,TRUE)</f>
        <v>0</v>
      </c>
    </row>
    <row r="95" spans="1:7" ht="11.25">
      <c r="A95" s="215"/>
      <c r="B95" s="216">
        <v>3200</v>
      </c>
      <c r="C95" s="216" t="s">
        <v>573</v>
      </c>
      <c r="D95" s="216" t="s">
        <v>529</v>
      </c>
      <c r="E95" s="217"/>
      <c r="F95" s="228" t="b">
        <v>0</v>
      </c>
      <c r="G95" s="399" t="s">
        <v>529</v>
      </c>
    </row>
    <row r="96" spans="1:5" ht="11.25">
      <c r="A96" s="209"/>
      <c r="B96" s="210">
        <v>3200</v>
      </c>
      <c r="C96" s="210" t="s">
        <v>527</v>
      </c>
      <c r="D96" s="210" t="s">
        <v>526</v>
      </c>
      <c r="E96" s="211"/>
    </row>
    <row r="97" spans="1:8" ht="11.25">
      <c r="A97" s="212"/>
      <c r="B97" s="213">
        <v>3200</v>
      </c>
      <c r="C97" s="213" t="s">
        <v>572</v>
      </c>
      <c r="D97" s="213" t="s">
        <v>523</v>
      </c>
      <c r="E97" s="214"/>
      <c r="F97" s="228" t="b">
        <v>0</v>
      </c>
      <c r="G97" s="399" t="s">
        <v>523</v>
      </c>
      <c r="H97" s="228">
        <f>COUNTIF(F97:F98,TRUE)</f>
        <v>0</v>
      </c>
    </row>
    <row r="98" spans="1:7" ht="11.25">
      <c r="A98" s="215"/>
      <c r="B98" s="216">
        <v>3200</v>
      </c>
      <c r="C98" s="216" t="s">
        <v>573</v>
      </c>
      <c r="D98" s="216" t="s">
        <v>529</v>
      </c>
      <c r="E98" s="217"/>
      <c r="F98" s="228" t="b">
        <v>0</v>
      </c>
      <c r="G98" s="399" t="s">
        <v>529</v>
      </c>
    </row>
    <row r="99" spans="1:5" ht="11.25">
      <c r="A99" s="209"/>
      <c r="B99" s="210">
        <v>3200</v>
      </c>
      <c r="C99" s="210" t="s">
        <v>527</v>
      </c>
      <c r="D99" s="210" t="s">
        <v>526</v>
      </c>
      <c r="E99" s="211"/>
    </row>
    <row r="100" spans="1:8" ht="11.25">
      <c r="A100" s="212"/>
      <c r="B100" s="213">
        <v>3200</v>
      </c>
      <c r="C100" s="213" t="s">
        <v>572</v>
      </c>
      <c r="D100" s="213" t="s">
        <v>523</v>
      </c>
      <c r="E100" s="214"/>
      <c r="F100" s="228" t="b">
        <v>0</v>
      </c>
      <c r="G100" s="362">
        <v>1</v>
      </c>
      <c r="H100" s="228">
        <f>COUNTIF(F100:F101,TRUE)</f>
        <v>0</v>
      </c>
    </row>
    <row r="101" spans="1:7" ht="11.25">
      <c r="A101" s="215"/>
      <c r="B101" s="216">
        <v>3200</v>
      </c>
      <c r="C101" s="216" t="s">
        <v>573</v>
      </c>
      <c r="D101" s="216" t="s">
        <v>529</v>
      </c>
      <c r="E101" s="217"/>
      <c r="F101" s="228" t="b">
        <v>0</v>
      </c>
      <c r="G101" s="362">
        <v>2</v>
      </c>
    </row>
    <row r="102" spans="1:5" ht="11.25">
      <c r="A102" s="348" t="s">
        <v>574</v>
      </c>
      <c r="B102" s="349">
        <v>3200</v>
      </c>
      <c r="C102" s="210" t="s">
        <v>527</v>
      </c>
      <c r="D102" s="210" t="s">
        <v>526</v>
      </c>
      <c r="E102" s="211"/>
    </row>
    <row r="103" spans="1:8" ht="11.25">
      <c r="A103" s="350"/>
      <c r="B103" s="351">
        <v>3200</v>
      </c>
      <c r="C103" s="213" t="s">
        <v>572</v>
      </c>
      <c r="D103" s="213" t="s">
        <v>523</v>
      </c>
      <c r="E103" s="214"/>
      <c r="F103" s="228" t="b">
        <v>0</v>
      </c>
      <c r="G103" s="362">
        <v>1</v>
      </c>
      <c r="H103" s="228">
        <f>COUNTIF(F103:F104,TRUE)</f>
        <v>0</v>
      </c>
    </row>
    <row r="104" spans="1:7" ht="11.25">
      <c r="A104" s="350"/>
      <c r="B104" s="352">
        <v>3200</v>
      </c>
      <c r="C104" s="216" t="s">
        <v>573</v>
      </c>
      <c r="D104" s="216" t="s">
        <v>529</v>
      </c>
      <c r="E104" s="217"/>
      <c r="F104" s="228" t="b">
        <v>0</v>
      </c>
      <c r="G104" s="362">
        <v>2</v>
      </c>
    </row>
    <row r="105" spans="1:5" ht="11.25">
      <c r="A105" s="348" t="s">
        <v>577</v>
      </c>
      <c r="B105" s="349">
        <v>3200</v>
      </c>
      <c r="C105" s="210" t="s">
        <v>527</v>
      </c>
      <c r="D105" s="210" t="s">
        <v>526</v>
      </c>
      <c r="E105" s="211"/>
    </row>
    <row r="106" spans="1:8" ht="11.25">
      <c r="A106" s="350"/>
      <c r="B106" s="351">
        <v>3200</v>
      </c>
      <c r="C106" s="213" t="s">
        <v>572</v>
      </c>
      <c r="D106" s="213" t="s">
        <v>523</v>
      </c>
      <c r="E106" s="214"/>
      <c r="F106" s="228" t="b">
        <v>0</v>
      </c>
      <c r="G106" s="362">
        <v>1</v>
      </c>
      <c r="H106" s="228">
        <f>COUNTIF(F106:F107,TRUE)</f>
        <v>0</v>
      </c>
    </row>
    <row r="107" spans="1:7" ht="11.25">
      <c r="A107" s="353"/>
      <c r="B107" s="352">
        <v>3200</v>
      </c>
      <c r="C107" s="216" t="s">
        <v>573</v>
      </c>
      <c r="D107" s="216" t="s">
        <v>529</v>
      </c>
      <c r="E107" s="217"/>
      <c r="F107" s="228" t="b">
        <v>0</v>
      </c>
      <c r="G107" s="362">
        <v>2</v>
      </c>
    </row>
    <row r="108" spans="1:14" ht="11.25">
      <c r="A108" s="1004" t="s">
        <v>721</v>
      </c>
      <c r="B108" s="384" t="s">
        <v>722</v>
      </c>
      <c r="C108" s="384" t="s">
        <v>118</v>
      </c>
      <c r="D108" s="384" t="s">
        <v>124</v>
      </c>
      <c r="G108" s="399"/>
      <c r="I108" s="354"/>
      <c r="J108" s="354"/>
      <c r="N108" s="351"/>
    </row>
    <row r="109" spans="1:14" ht="11.25">
      <c r="A109" s="1005"/>
      <c r="B109" s="397" t="s">
        <v>722</v>
      </c>
      <c r="C109" s="397" t="s">
        <v>116</v>
      </c>
      <c r="D109" s="397" t="s">
        <v>127</v>
      </c>
      <c r="G109" s="399"/>
      <c r="I109" s="354"/>
      <c r="J109" s="354"/>
      <c r="N109" s="351"/>
    </row>
    <row r="110" spans="1:14" ht="11.25">
      <c r="A110" s="1005"/>
      <c r="B110" s="397" t="s">
        <v>722</v>
      </c>
      <c r="C110" s="397" t="s">
        <v>119</v>
      </c>
      <c r="D110" s="397" t="s">
        <v>130</v>
      </c>
      <c r="G110" s="399"/>
      <c r="I110" s="354"/>
      <c r="J110" s="354"/>
      <c r="N110" s="351"/>
    </row>
    <row r="111" spans="1:14" ht="11.25">
      <c r="A111" s="1005"/>
      <c r="B111" s="398" t="s">
        <v>722</v>
      </c>
      <c r="C111" s="398" t="s">
        <v>122</v>
      </c>
      <c r="D111" s="398" t="s">
        <v>133</v>
      </c>
      <c r="G111" s="399"/>
      <c r="I111" s="354"/>
      <c r="J111" s="354"/>
      <c r="N111" s="351"/>
    </row>
    <row r="112" spans="1:14" ht="11.25">
      <c r="A112" s="1005"/>
      <c r="B112" s="397" t="s">
        <v>722</v>
      </c>
      <c r="C112" s="397" t="s">
        <v>120</v>
      </c>
      <c r="D112" s="397" t="s">
        <v>135</v>
      </c>
      <c r="G112" s="399"/>
      <c r="I112" s="354"/>
      <c r="J112" s="354"/>
      <c r="N112" s="351"/>
    </row>
    <row r="113" spans="1:14" ht="11.25">
      <c r="A113" s="1005"/>
      <c r="B113" s="397" t="s">
        <v>722</v>
      </c>
      <c r="C113" s="397" t="s">
        <v>121</v>
      </c>
      <c r="D113" s="397" t="s">
        <v>160</v>
      </c>
      <c r="G113" s="399"/>
      <c r="I113" s="354"/>
      <c r="J113" s="354"/>
      <c r="N113" s="351"/>
    </row>
    <row r="114" spans="1:14" ht="11.25">
      <c r="A114" s="1005"/>
      <c r="B114" s="397" t="s">
        <v>722</v>
      </c>
      <c r="C114" s="397" t="s">
        <v>723</v>
      </c>
      <c r="D114" s="397" t="s">
        <v>724</v>
      </c>
      <c r="G114" s="399"/>
      <c r="I114" s="354"/>
      <c r="J114" s="354"/>
      <c r="N114" s="351"/>
    </row>
    <row r="115" spans="1:14" ht="11.25">
      <c r="A115" s="1005"/>
      <c r="B115" s="397" t="s">
        <v>722</v>
      </c>
      <c r="C115" s="397" t="s">
        <v>725</v>
      </c>
      <c r="D115" s="397" t="s">
        <v>726</v>
      </c>
      <c r="G115" s="399"/>
      <c r="I115" s="354"/>
      <c r="J115" s="354"/>
      <c r="N115" s="351"/>
    </row>
    <row r="116" spans="1:14" ht="11.25">
      <c r="A116" s="1006"/>
      <c r="B116" s="385" t="s">
        <v>722</v>
      </c>
      <c r="C116" s="385" t="s">
        <v>727</v>
      </c>
      <c r="D116" s="385" t="s">
        <v>728</v>
      </c>
      <c r="G116" s="399"/>
      <c r="I116" s="354"/>
      <c r="J116" s="354"/>
      <c r="N116" s="351"/>
    </row>
    <row r="117" spans="1:4" ht="11.25">
      <c r="A117" s="1007" t="s">
        <v>738</v>
      </c>
      <c r="B117" s="384" t="s">
        <v>739</v>
      </c>
      <c r="C117" s="404" t="s">
        <v>737</v>
      </c>
      <c r="D117" s="384"/>
    </row>
    <row r="118" spans="1:7" ht="11.25">
      <c r="A118" s="1008"/>
      <c r="B118" s="433" t="s">
        <v>740</v>
      </c>
      <c r="C118" s="434" t="s">
        <v>741</v>
      </c>
      <c r="D118" s="433" t="s">
        <v>753</v>
      </c>
      <c r="G118" s="354"/>
    </row>
    <row r="119" spans="1:7" ht="11.25">
      <c r="A119" s="1009"/>
      <c r="B119" s="385" t="s">
        <v>740</v>
      </c>
      <c r="C119" s="405" t="s">
        <v>742</v>
      </c>
      <c r="D119" s="385" t="s">
        <v>529</v>
      </c>
      <c r="F119" s="228" t="b">
        <v>0</v>
      </c>
      <c r="G119" s="228" t="s">
        <v>529</v>
      </c>
    </row>
    <row r="120" spans="1:4" ht="11.25">
      <c r="A120" s="406"/>
      <c r="B120" s="407"/>
      <c r="C120" s="408"/>
      <c r="D120" s="407"/>
    </row>
    <row r="121" spans="1:4" ht="11.25">
      <c r="A121" s="409"/>
      <c r="B121" s="410"/>
      <c r="C121" s="411"/>
      <c r="D121" s="410"/>
    </row>
    <row r="122" spans="1:4" ht="11.25">
      <c r="A122" s="409"/>
      <c r="B122" s="410"/>
      <c r="C122" s="411"/>
      <c r="D122" s="410"/>
    </row>
  </sheetData>
  <sheetProtection password="CACF" sheet="1" objects="1" scenarios="1" selectLockedCells="1" selectUnlockedCells="1"/>
  <mergeCells count="2">
    <mergeCell ref="A108:A116"/>
    <mergeCell ref="A117:A119"/>
  </mergeCells>
  <printOptions/>
  <pageMargins left="0.75" right="0.75" top="1" bottom="1" header="0.512" footer="0.512"/>
  <pageSetup horizontalDpi="300" verticalDpi="300" orientation="portrait" paperSize="9" r:id="rId1"/>
  <headerFooter alignWithMargins="0">
    <oddFooter>&amp;LA15914711114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NETCOM-WS1</dc:creator>
  <cp:keywords/>
  <dc:description/>
  <cp:lastModifiedBy>MEBICOMWS01-PC</cp:lastModifiedBy>
  <cp:lastPrinted>2013-01-09T01:13:46Z</cp:lastPrinted>
  <dcterms:created xsi:type="dcterms:W3CDTF">2004-08-27T08:50:05Z</dcterms:created>
  <dcterms:modified xsi:type="dcterms:W3CDTF">2020-02-25T05:24:03Z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